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2"/>
  </bookViews>
  <sheets>
    <sheet name="U13FEQ" sheetId="1" r:id="rId1"/>
    <sheet name="U13FE" sheetId="2" r:id="rId2"/>
    <sheet name="U13LEQ" sheetId="3" r:id="rId3"/>
    <sheet name="U13LE" sheetId="4" r:id="rId4"/>
    <sheet name="U13LP" sheetId="5" r:id="rId5"/>
    <sheet name="U15FEQ" sheetId="6" r:id="rId6"/>
    <sheet name="U15FE" sheetId="7" r:id="rId7"/>
    <sheet name="U15LEQ" sheetId="8" r:id="rId8"/>
    <sheet name="U15LE" sheetId="9" r:id="rId9"/>
    <sheet name="U15FP" sheetId="10" r:id="rId10"/>
    <sheet name="U17FE" sheetId="11" r:id="rId11"/>
    <sheet name="U17LE" sheetId="12" r:id="rId12"/>
    <sheet name="Munka2" sheetId="13" r:id="rId13"/>
    <sheet name="Munka3" sheetId="14" r:id="rId14"/>
  </sheets>
  <definedNames>
    <definedName name="_xlfn.SINGLE" hidden="1">#NAME?</definedName>
    <definedName name="_xlnm.Print_Area" localSheetId="0">'U13FEQ'!$A$1:$AI$92</definedName>
    <definedName name="_xlnm.Print_Area" localSheetId="2">'U13LEQ'!$A$1:$AP$120</definedName>
    <definedName name="_xlnm.Print_Area" localSheetId="4">'U13LP'!$A$1:$AW$20</definedName>
    <definedName name="_xlnm.Print_Area" localSheetId="5">'U15FEQ'!$A$1:$AI$92</definedName>
    <definedName name="_xlnm.Print_Area" localSheetId="9">'U15FP'!$A$1:$AI$92</definedName>
    <definedName name="_xlnm.Print_Area" localSheetId="7">'U15LEQ'!$A$1:$AI$92</definedName>
    <definedName name="_xlnm.Print_Area" localSheetId="10">'U17FE'!$A$1:$AP$120</definedName>
    <definedName name="_xlnm.Print_Area" localSheetId="11">'U17LE'!$A$1:$AP$120</definedName>
  </definedNames>
  <calcPr fullCalcOnLoad="1"/>
</workbook>
</file>

<file path=xl/sharedStrings.xml><?xml version="1.0" encoding="utf-8"?>
<sst xmlns="http://schemas.openxmlformats.org/spreadsheetml/2006/main" count="3542" uniqueCount="172">
  <si>
    <t>Mérkőzésarányhoz</t>
  </si>
  <si>
    <t>Helyezéshez</t>
  </si>
  <si>
    <t>Nr.</t>
  </si>
  <si>
    <t>"A" CSOPORT</t>
  </si>
  <si>
    <t>pont</t>
  </si>
  <si>
    <t>játszma</t>
  </si>
  <si>
    <t>mérkőzés</t>
  </si>
  <si>
    <t>helyezés</t>
  </si>
  <si>
    <t>A</t>
  </si>
  <si>
    <t>B</t>
  </si>
  <si>
    <t>C</t>
  </si>
  <si>
    <t>Nevek</t>
  </si>
  <si>
    <t>M-Diff</t>
  </si>
  <si>
    <t>J-Diff</t>
  </si>
  <si>
    <t>P-Diff</t>
  </si>
  <si>
    <t>Veretlen?</t>
  </si>
  <si>
    <t>1vereseg?</t>
  </si>
  <si>
    <t>2ver?</t>
  </si>
  <si>
    <t>1veresegnel jatszma</t>
  </si>
  <si>
    <t>:</t>
  </si>
  <si>
    <t xml:space="preserve"> </t>
  </si>
  <si>
    <t>"G" CSOPORT</t>
  </si>
  <si>
    <t>U13 FIÚ EGYÉNI Q</t>
  </si>
  <si>
    <t>Iváncsits Márk</t>
  </si>
  <si>
    <t>DTC-DSC SI</t>
  </si>
  <si>
    <t>Kántor Bertalan</t>
  </si>
  <si>
    <t>Pelikán DSE</t>
  </si>
  <si>
    <t>Vég Dávid</t>
  </si>
  <si>
    <t>Eke Máté</t>
  </si>
  <si>
    <t>Hajdu Botond</t>
  </si>
  <si>
    <t xml:space="preserve">Horvát Adrián </t>
  </si>
  <si>
    <t>Érdi VSE</t>
  </si>
  <si>
    <t xml:space="preserve">Nagy Simon </t>
  </si>
  <si>
    <t>Szenecsár Milán</t>
  </si>
  <si>
    <t>Gerendai Péter</t>
  </si>
  <si>
    <t>Danubius KSE</t>
  </si>
  <si>
    <t>Sedró Martin</t>
  </si>
  <si>
    <t>DSK</t>
  </si>
  <si>
    <t>Cserpák-Hegedűs Borsa</t>
  </si>
  <si>
    <t>Szalai Soma</t>
  </si>
  <si>
    <t>Kilián</t>
  </si>
  <si>
    <t>Szabó-Reider Ákos</t>
  </si>
  <si>
    <t>Mosonyi András</t>
  </si>
  <si>
    <t>Kilián DSE</t>
  </si>
  <si>
    <t xml:space="preserve">Csizmadia Vince </t>
  </si>
  <si>
    <t>Bodajk</t>
  </si>
  <si>
    <t>döntnök</t>
  </si>
  <si>
    <t>versenytitkár</t>
  </si>
  <si>
    <t>3.</t>
  </si>
  <si>
    <t>2.</t>
  </si>
  <si>
    <t>Győztes:</t>
  </si>
  <si>
    <t>A1</t>
  </si>
  <si>
    <t>II.8</t>
  </si>
  <si>
    <t>D1</t>
  </si>
  <si>
    <t>C1</t>
  </si>
  <si>
    <t>B1</t>
  </si>
  <si>
    <t>E1</t>
  </si>
  <si>
    <t>Gutman Leó</t>
  </si>
  <si>
    <t>I.1</t>
  </si>
  <si>
    <t>U13 FIÚ EGYÉNI</t>
  </si>
  <si>
    <t>D</t>
  </si>
  <si>
    <t>3 ver?</t>
  </si>
  <si>
    <t>JÁTÉKOS</t>
  </si>
  <si>
    <t>NYSC KFT</t>
  </si>
  <si>
    <t>Szabó Adrienn</t>
  </si>
  <si>
    <t>Kenézi Dóra</t>
  </si>
  <si>
    <t>Talentum TSE</t>
  </si>
  <si>
    <t>Németh Júlia</t>
  </si>
  <si>
    <t>Verőcei DE</t>
  </si>
  <si>
    <t>Erdélyi Emma</t>
  </si>
  <si>
    <t>Stanka Luca</t>
  </si>
  <si>
    <t>Danubius</t>
  </si>
  <si>
    <t>Jakab Juliána</t>
  </si>
  <si>
    <t>Barocsai Viola</t>
  </si>
  <si>
    <t>CET SE</t>
  </si>
  <si>
    <t xml:space="preserve">Stefkovics Hanna </t>
  </si>
  <si>
    <t>VSD</t>
  </si>
  <si>
    <t>Ujházi Zsófia</t>
  </si>
  <si>
    <t>Ottocsák Luca</t>
  </si>
  <si>
    <t>U13 LEÁNY EGYÉNI Q</t>
  </si>
  <si>
    <t>Döntnök</t>
  </si>
  <si>
    <t xml:space="preserve">1. </t>
  </si>
  <si>
    <t>U13 LEÁNY EGYÉNI</t>
  </si>
  <si>
    <t>E</t>
  </si>
  <si>
    <t>VSD-Pelikán DSE</t>
  </si>
  <si>
    <t>Ujházi Zsófia-Szabó Adrienn</t>
  </si>
  <si>
    <t>Debre Dorka-Erdélyi Emma</t>
  </si>
  <si>
    <t>CET SE-Danubius</t>
  </si>
  <si>
    <t>Stefkovics Hanna-Jakab J.</t>
  </si>
  <si>
    <t xml:space="preserve">Barocsai Viola-Németh Júlia </t>
  </si>
  <si>
    <t>4 ver?</t>
  </si>
  <si>
    <t>U13 LEÁNY PÁROS</t>
  </si>
  <si>
    <t>Életmód SE</t>
  </si>
  <si>
    <t>Csécsei Máté</t>
  </si>
  <si>
    <t>Hajdu Zoltán</t>
  </si>
  <si>
    <t>Mosonyi Péter</t>
  </si>
  <si>
    <t>Halmosi Dániel</t>
  </si>
  <si>
    <t>Francioso Dominik</t>
  </si>
  <si>
    <t>Szajki Bence</t>
  </si>
  <si>
    <t>Jungvirth Jázon</t>
  </si>
  <si>
    <t>Cserpák-Hegedűs Iván</t>
  </si>
  <si>
    <t>Pávics Koppány</t>
  </si>
  <si>
    <t>Ludovika SE</t>
  </si>
  <si>
    <t>Kincses Norbert</t>
  </si>
  <si>
    <t>Dancs Olivér</t>
  </si>
  <si>
    <t>Jóga Zalán</t>
  </si>
  <si>
    <t xml:space="preserve">Varga Máté Bonca </t>
  </si>
  <si>
    <t>Pintér Zsombor</t>
  </si>
  <si>
    <t>Pap Márkó</t>
  </si>
  <si>
    <t>U15 FIÚ EGYÉNI Q</t>
  </si>
  <si>
    <t>F1</t>
  </si>
  <si>
    <t>Pap Kende</t>
  </si>
  <si>
    <t>U15 FIÚ EGYÉNI</t>
  </si>
  <si>
    <t>"F" CSOPORT</t>
  </si>
  <si>
    <t>"E" CSOPORT</t>
  </si>
  <si>
    <t>Szalai Gréta</t>
  </si>
  <si>
    <t>Herpay Abigél</t>
  </si>
  <si>
    <t>DTC -DSC SI</t>
  </si>
  <si>
    <t>Vasas Jázmin</t>
  </si>
  <si>
    <t>"D" CSOPORT</t>
  </si>
  <si>
    <t xml:space="preserve">Szórádi Hanna </t>
  </si>
  <si>
    <t>Kiss Angéla</t>
  </si>
  <si>
    <t>Biró Hanna</t>
  </si>
  <si>
    <t>Mucsi Kincső</t>
  </si>
  <si>
    <t>Pécsi Noémi</t>
  </si>
  <si>
    <t>DST-DSC SI</t>
  </si>
  <si>
    <t>Kovács Ágnes</t>
  </si>
  <si>
    <t>"B" CSOPORT</t>
  </si>
  <si>
    <t>Koczka Dorina</t>
  </si>
  <si>
    <t>Nagy Petra</t>
  </si>
  <si>
    <t>Árgyelán Alíz</t>
  </si>
  <si>
    <t>U15 LEÁNY EGYÉNI Q</t>
  </si>
  <si>
    <t>A1-B1 DÖNTŐ</t>
  </si>
  <si>
    <t>Varga Máté-Tornyai Benedek</t>
  </si>
  <si>
    <t>Kincses Norbert-Dancs Olivér</t>
  </si>
  <si>
    <t>Szabó B-Francioso D</t>
  </si>
  <si>
    <t>Csécsei Máté-Pintér Zsombor</t>
  </si>
  <si>
    <t>Pávics K-Ősi B</t>
  </si>
  <si>
    <t>Pap Kende-Pap Márkó</t>
  </si>
  <si>
    <t>U15 FIÚ PÁROS</t>
  </si>
  <si>
    <t xml:space="preserve">Kilián </t>
  </si>
  <si>
    <t>Tóth Noel</t>
  </si>
  <si>
    <t>Simon Levente</t>
  </si>
  <si>
    <t>Agarwal Vivaan</t>
  </si>
  <si>
    <t>Kuzmi Hunor</t>
  </si>
  <si>
    <t>Szlávik Ádám</t>
  </si>
  <si>
    <t>Zsarnai Milán</t>
  </si>
  <si>
    <t>Béri Bernát</t>
  </si>
  <si>
    <t>U17 FIÚ EGYÉNI</t>
  </si>
  <si>
    <t>Kovács Viktória</t>
  </si>
  <si>
    <t>Németh Nóra</t>
  </si>
  <si>
    <t>Tóth Boglárka</t>
  </si>
  <si>
    <t>Dallos Flóra</t>
  </si>
  <si>
    <t>Sztankó Zina Inka</t>
  </si>
  <si>
    <t>Gál Enikő</t>
  </si>
  <si>
    <t>U17 LEÁNY EGYÉNI</t>
  </si>
  <si>
    <t>LUDOVIKA-Érdi VSE</t>
  </si>
  <si>
    <t>U15 leány egyéni</t>
  </si>
  <si>
    <t>G1</t>
  </si>
  <si>
    <t xml:space="preserve">Debre Dorka </t>
  </si>
  <si>
    <t xml:space="preserve">Verőce </t>
  </si>
  <si>
    <t>Ludovika</t>
  </si>
  <si>
    <t>DTC</t>
  </si>
  <si>
    <t>Toronyai Benedek</t>
  </si>
  <si>
    <t>Életmód</t>
  </si>
  <si>
    <t>Szalonati Lóránt</t>
  </si>
  <si>
    <t>Érd</t>
  </si>
  <si>
    <t>DanubiusKincses Norbert</t>
  </si>
  <si>
    <t>Ősi Benedek</t>
  </si>
  <si>
    <t>Talentum</t>
  </si>
  <si>
    <t>Dankó Bercel</t>
  </si>
  <si>
    <t>Dudás Laura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</si>
</sst>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name val="Times New Roman CE"/>
      <family val="0"/>
    </font>
    <font>
      <sz val="4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20" fontId="6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20" fontId="6" fillId="34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21" xfId="54" applyFont="1" applyBorder="1" applyAlignment="1">
      <alignment horizont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21" xfId="0" applyFill="1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29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vertical="center"/>
      <protection locked="0"/>
    </xf>
    <xf numFmtId="0" fontId="10" fillId="0" borderId="35" xfId="0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37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6" fillId="36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 applyProtection="1">
      <alignment vertical="center"/>
      <protection/>
    </xf>
    <xf numFmtId="0" fontId="1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Font="1" applyBorder="1" applyAlignment="1">
      <alignment horizontal="left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36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1" fillId="0" borderId="40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1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1" xfId="54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DRAW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view="pageBreakPreview" zoomScaleSheetLayoutView="100" zoomScalePageLayoutView="0" workbookViewId="0" topLeftCell="A1">
      <selection activeCell="C63" sqref="C63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2.7109375" style="0" customWidth="1"/>
    <col min="27" max="28" width="3.7109375" style="0" customWidth="1"/>
    <col min="29" max="29" width="2.7109375" style="0" customWidth="1"/>
    <col min="30" max="31" width="3.7109375" style="0" customWidth="1"/>
    <col min="32" max="32" width="2.7109375" style="0" customWidth="1"/>
    <col min="33" max="33" width="3.7109375" style="0" customWidth="1"/>
    <col min="34" max="34" width="9.7109375" style="0" customWidth="1"/>
    <col min="35" max="35" width="2.28125" style="0" customWidth="1"/>
    <col min="36" max="49" width="0" style="0" hidden="1" customWidth="1"/>
  </cols>
  <sheetData>
    <row r="1" spans="3:53" ht="13.5" thickBot="1">
      <c r="C1" t="s">
        <v>22</v>
      </c>
      <c r="AK1" t="s">
        <v>0</v>
      </c>
      <c r="AN1" t="s">
        <v>1</v>
      </c>
      <c r="AY1" s="1"/>
      <c r="AZ1" s="1"/>
      <c r="BA1" s="1"/>
    </row>
    <row r="2" spans="1:53" ht="15" thickBot="1">
      <c r="A2" s="2"/>
      <c r="B2" s="3" t="s">
        <v>2</v>
      </c>
      <c r="C2" s="4" t="s">
        <v>3</v>
      </c>
      <c r="D2" s="5"/>
      <c r="E2" s="6" t="str">
        <f>B4</f>
        <v>A</v>
      </c>
      <c r="F2" s="7"/>
      <c r="G2" s="8"/>
      <c r="H2" s="8"/>
      <c r="I2" s="8"/>
      <c r="J2" s="8"/>
      <c r="K2" s="5"/>
      <c r="L2" s="9" t="str">
        <f>B7</f>
        <v>B</v>
      </c>
      <c r="M2" s="10"/>
      <c r="N2" s="11"/>
      <c r="O2" s="11"/>
      <c r="P2" s="11"/>
      <c r="Q2" s="11"/>
      <c r="R2" s="12"/>
      <c r="S2" s="9" t="str">
        <f>B10</f>
        <v>C</v>
      </c>
      <c r="T2" s="10"/>
      <c r="U2" s="11"/>
      <c r="V2" s="11"/>
      <c r="W2" s="11"/>
      <c r="X2" s="11"/>
      <c r="Y2" s="13"/>
      <c r="Z2" s="14" t="s">
        <v>4</v>
      </c>
      <c r="AA2" s="10"/>
      <c r="AB2" s="12"/>
      <c r="AC2" s="14" t="s">
        <v>5</v>
      </c>
      <c r="AD2" s="10"/>
      <c r="AE2" s="11"/>
      <c r="AF2" s="14" t="s">
        <v>6</v>
      </c>
      <c r="AG2" s="10"/>
      <c r="AH2" s="15" t="s">
        <v>7</v>
      </c>
      <c r="AJ2" s="16"/>
      <c r="AK2" s="16" t="s">
        <v>8</v>
      </c>
      <c r="AL2" s="16" t="s">
        <v>9</v>
      </c>
      <c r="AM2" s="16" t="s">
        <v>10</v>
      </c>
      <c r="AN2" s="16"/>
      <c r="AO2" s="16" t="s">
        <v>11</v>
      </c>
      <c r="AP2" s="16"/>
      <c r="AQ2" s="16" t="s">
        <v>12</v>
      </c>
      <c r="AR2" s="16" t="s">
        <v>13</v>
      </c>
      <c r="AS2" s="16" t="s">
        <v>14</v>
      </c>
      <c r="AT2" s="16" t="s">
        <v>15</v>
      </c>
      <c r="AU2" s="16" t="s">
        <v>16</v>
      </c>
      <c r="AV2" s="16" t="s">
        <v>17</v>
      </c>
      <c r="AW2" s="16" t="s">
        <v>18</v>
      </c>
      <c r="AZ2" s="17"/>
      <c r="BA2" s="17"/>
    </row>
    <row r="3" spans="2:53" ht="12.75">
      <c r="B3" s="18"/>
      <c r="C3" s="19"/>
      <c r="D3" s="20"/>
      <c r="E3" s="21"/>
      <c r="F3" s="22"/>
      <c r="G3" s="23"/>
      <c r="H3" s="24"/>
      <c r="I3" s="25"/>
      <c r="J3" s="26"/>
      <c r="K3" s="27">
        <f>F6</f>
        <v>0</v>
      </c>
      <c r="L3" s="28" t="s">
        <v>19</v>
      </c>
      <c r="M3" s="29">
        <f>D6</f>
        <v>0</v>
      </c>
      <c r="N3" s="30">
        <f>IF(K3&lt;=M3,0,1)</f>
        <v>0</v>
      </c>
      <c r="O3" s="30">
        <f>IF(M3&lt;=K3,0,1)</f>
        <v>0</v>
      </c>
      <c r="P3" s="31">
        <f>SUM(N3:N5)</f>
        <v>0</v>
      </c>
      <c r="Q3" s="31">
        <f>SUM(O3:O5)</f>
        <v>0</v>
      </c>
      <c r="R3" s="27">
        <f>F9</f>
        <v>0</v>
      </c>
      <c r="S3" s="28" t="s">
        <v>19</v>
      </c>
      <c r="T3" s="29">
        <f>D9</f>
        <v>0</v>
      </c>
      <c r="U3" s="30">
        <f aca="true" t="shared" si="0" ref="U3:U8">IF(R3&lt;=T3,0,1)</f>
        <v>0</v>
      </c>
      <c r="V3" s="30">
        <f aca="true" t="shared" si="1" ref="V3:V8">IF(T3&lt;=R3,0,1)</f>
        <v>0</v>
      </c>
      <c r="W3" s="31">
        <f>SUM(U3:U5)</f>
        <v>0</v>
      </c>
      <c r="X3" s="31">
        <f>SUM(V3:V5)</f>
        <v>0</v>
      </c>
      <c r="Y3" s="32"/>
      <c r="Z3" s="33"/>
      <c r="AA3" s="34"/>
      <c r="AB3" s="35"/>
      <c r="AC3" s="33"/>
      <c r="AD3" s="34"/>
      <c r="AE3" s="36"/>
      <c r="AF3" s="36"/>
      <c r="AG3" s="36"/>
      <c r="AH3" s="37"/>
      <c r="AJ3" t="str">
        <f>CONCATENATE(C4," - ",C5)</f>
        <v>Iváncsits Márk - DTC-DSC SI</v>
      </c>
      <c r="AO3" t="str">
        <f>CONCATENATE(C4,"-",C5)</f>
        <v>Iváncsits Márk-DTC-DSC SI</v>
      </c>
      <c r="AQ3">
        <f>AE4-AG4</f>
        <v>0</v>
      </c>
      <c r="AR3">
        <f>AB4-AD4</f>
        <v>0</v>
      </c>
      <c r="AS3">
        <f>Y4-AA4</f>
        <v>0</v>
      </c>
      <c r="AT3">
        <f>IF(AG4=0,1,0)</f>
        <v>1</v>
      </c>
      <c r="AU3">
        <f>IF(AG4=1,1,0)</f>
        <v>0</v>
      </c>
      <c r="AV3">
        <f>IF(AG4=2,1,0)</f>
        <v>0</v>
      </c>
      <c r="AW3">
        <f>IF(AV3=1,AT3,-999)</f>
        <v>-999</v>
      </c>
      <c r="AZ3" s="17"/>
      <c r="BA3" s="17"/>
    </row>
    <row r="4" spans="2:53" ht="12.75">
      <c r="B4" s="38" t="s">
        <v>8</v>
      </c>
      <c r="C4" t="s">
        <v>23</v>
      </c>
      <c r="D4" s="39"/>
      <c r="E4" s="40"/>
      <c r="F4" s="41"/>
      <c r="G4" s="42"/>
      <c r="H4" s="43"/>
      <c r="I4" s="43"/>
      <c r="J4" s="44"/>
      <c r="K4" s="45">
        <f>F7</f>
        <v>0</v>
      </c>
      <c r="L4" s="46" t="s">
        <v>19</v>
      </c>
      <c r="M4" s="47">
        <f>D7</f>
        <v>0</v>
      </c>
      <c r="N4" s="48">
        <f>IF(K4&lt;=M4,0,1)</f>
        <v>0</v>
      </c>
      <c r="O4" s="48">
        <f>IF(M4&lt;=K4,0,1)</f>
        <v>0</v>
      </c>
      <c r="P4" s="49">
        <f>IF(P3&lt;=Q3,0,1)</f>
        <v>0</v>
      </c>
      <c r="Q4" s="49">
        <f>IF(Q3&lt;=P3,0,1)</f>
        <v>0</v>
      </c>
      <c r="R4" s="45">
        <f>F10</f>
        <v>0</v>
      </c>
      <c r="S4" s="46" t="s">
        <v>19</v>
      </c>
      <c r="T4" s="47">
        <f>D10</f>
        <v>0</v>
      </c>
      <c r="U4" s="48">
        <f t="shared" si="0"/>
        <v>0</v>
      </c>
      <c r="V4" s="48">
        <f t="shared" si="1"/>
        <v>0</v>
      </c>
      <c r="W4" s="49">
        <f>IF(W3&lt;=X3,0,1)</f>
        <v>0</v>
      </c>
      <c r="X4" s="49">
        <f>IF(X3&lt;=W3,0,1)</f>
        <v>0</v>
      </c>
      <c r="Y4" s="50">
        <f>SUM(K3:K5,R3:R5)</f>
        <v>0</v>
      </c>
      <c r="Z4" s="46" t="s">
        <v>19</v>
      </c>
      <c r="AA4" s="51">
        <f>SUM(M3:M5,T3:T5)</f>
        <v>0</v>
      </c>
      <c r="AB4" s="52">
        <f>SUM(P3,W3)</f>
        <v>0</v>
      </c>
      <c r="AC4" s="46" t="s">
        <v>19</v>
      </c>
      <c r="AD4" s="47">
        <f>Q3+X3</f>
        <v>0</v>
      </c>
      <c r="AE4" s="52">
        <f>SUM(I4,P4,W4)</f>
        <v>0</v>
      </c>
      <c r="AF4" s="46" t="s">
        <v>19</v>
      </c>
      <c r="AG4" s="47">
        <f>SUM(J4,Q4,X4)</f>
        <v>0</v>
      </c>
      <c r="AH4" s="53">
        <f>IF(OR(AE4&gt;0,AG4&gt;0),RANK(AN4,AN4:$AO10,0),0)</f>
        <v>0</v>
      </c>
      <c r="AK4">
        <f>IF(AE4&gt;AG4,1,0)</f>
        <v>0</v>
      </c>
      <c r="AL4">
        <f>IF(AE4&gt;AG4,1,0)</f>
        <v>0</v>
      </c>
      <c r="AM4">
        <f>IF(AE4&gt;AG4,1,0)</f>
        <v>0</v>
      </c>
      <c r="AN4">
        <f>1000*AE4+(AB4-AD4)*100+Y4-AA4</f>
        <v>0</v>
      </c>
      <c r="AZ4" s="17"/>
      <c r="BA4" s="17"/>
    </row>
    <row r="5" spans="2:53" ht="13.5" thickBot="1">
      <c r="B5" s="54"/>
      <c r="C5" t="s">
        <v>24</v>
      </c>
      <c r="D5" s="55"/>
      <c r="E5" s="56"/>
      <c r="F5" s="57"/>
      <c r="G5" s="58"/>
      <c r="H5" s="59"/>
      <c r="I5" s="59"/>
      <c r="J5" s="60"/>
      <c r="K5" s="61">
        <f>F8</f>
        <v>0</v>
      </c>
      <c r="L5" s="62" t="s">
        <v>19</v>
      </c>
      <c r="M5" s="63">
        <f>D8</f>
        <v>0</v>
      </c>
      <c r="N5" s="64">
        <f>IF(K5&lt;=M5,0,1)</f>
        <v>0</v>
      </c>
      <c r="O5" s="64">
        <f>IF(M5&lt;=K5,0,1)</f>
        <v>0</v>
      </c>
      <c r="P5" s="65"/>
      <c r="Q5" s="65"/>
      <c r="R5" s="45">
        <f>F11</f>
        <v>0</v>
      </c>
      <c r="S5" s="46" t="s">
        <v>19</v>
      </c>
      <c r="T5" s="47">
        <f>D11</f>
        <v>0</v>
      </c>
      <c r="U5" s="64">
        <f t="shared" si="0"/>
        <v>0</v>
      </c>
      <c r="V5" s="64">
        <f>IF(T5&lt;=R5,0,1)</f>
        <v>0</v>
      </c>
      <c r="W5" s="65"/>
      <c r="X5" s="65"/>
      <c r="Y5" s="66"/>
      <c r="Z5" s="67"/>
      <c r="AA5" s="68"/>
      <c r="AB5" s="69"/>
      <c r="AC5" s="67"/>
      <c r="AD5" s="68"/>
      <c r="AE5" s="70"/>
      <c r="AF5" s="70"/>
      <c r="AG5" s="70"/>
      <c r="AH5" s="71"/>
      <c r="AK5">
        <f>IF(AE4&lt;AG4,1,0)</f>
        <v>0</v>
      </c>
      <c r="AL5">
        <f>IF(AE4&lt;AG4,1,0)</f>
        <v>0</v>
      </c>
      <c r="AM5">
        <f>IF(AE4&lt;AG4,1,0)</f>
        <v>0</v>
      </c>
      <c r="AZ5" s="17"/>
      <c r="BA5" s="17"/>
    </row>
    <row r="6" spans="2:53" ht="12.75">
      <c r="B6" s="19"/>
      <c r="C6" s="72"/>
      <c r="D6" s="27"/>
      <c r="E6" s="28" t="s">
        <v>19</v>
      </c>
      <c r="F6" s="73"/>
      <c r="G6" s="30">
        <f aca="true" t="shared" si="2" ref="G6:G11">IF(D6&lt;=F6,0,1)</f>
        <v>0</v>
      </c>
      <c r="H6" s="30">
        <f aca="true" t="shared" si="3" ref="H6:H11">IF(F6&lt;=D6,0,1)</f>
        <v>0</v>
      </c>
      <c r="I6" s="31">
        <f>SUM(G6:G8)</f>
        <v>0</v>
      </c>
      <c r="J6" s="31">
        <f>SUM(H6:H8)</f>
        <v>0</v>
      </c>
      <c r="K6" s="20"/>
      <c r="L6" s="21"/>
      <c r="M6" s="22"/>
      <c r="N6" s="23"/>
      <c r="O6" s="24"/>
      <c r="P6" s="25"/>
      <c r="Q6" s="26"/>
      <c r="R6" s="27">
        <f>M9</f>
        <v>0</v>
      </c>
      <c r="S6" s="28" t="s">
        <v>19</v>
      </c>
      <c r="T6" s="29">
        <f>K9</f>
        <v>0</v>
      </c>
      <c r="U6" s="30">
        <f t="shared" si="0"/>
        <v>0</v>
      </c>
      <c r="V6" s="30">
        <f t="shared" si="1"/>
        <v>0</v>
      </c>
      <c r="W6" s="31">
        <f>SUM(U6:U8)</f>
        <v>0</v>
      </c>
      <c r="X6" s="31">
        <f>SUM(V6:V8)</f>
        <v>0</v>
      </c>
      <c r="Y6" s="32"/>
      <c r="Z6" s="33"/>
      <c r="AA6" s="34"/>
      <c r="AB6" s="35"/>
      <c r="AC6" s="33"/>
      <c r="AD6" s="34"/>
      <c r="AE6" s="51"/>
      <c r="AF6" s="51"/>
      <c r="AG6" s="51"/>
      <c r="AH6" s="53"/>
      <c r="AJ6" t="str">
        <f>CONCATENATE(C7," - ",C8)</f>
        <v>Horvát Adrián  - Érdi VSE</v>
      </c>
      <c r="AO6" t="str">
        <f>CONCATENATE(C7,"-",C8)</f>
        <v>Horvát Adrián -Érdi VSE</v>
      </c>
      <c r="AQ6">
        <f>AE7-AG7</f>
        <v>0</v>
      </c>
      <c r="AR6">
        <f>AB7-AD7</f>
        <v>0</v>
      </c>
      <c r="AS6">
        <f>Y7-AA7</f>
        <v>0</v>
      </c>
      <c r="AT6">
        <f>IF(AG7=0,1,0)</f>
        <v>1</v>
      </c>
      <c r="AU6">
        <f>IF(AG7=1,1,0)</f>
        <v>0</v>
      </c>
      <c r="AV6">
        <f>IF(AG7=2,1,0)</f>
        <v>0</v>
      </c>
      <c r="AW6">
        <f>IF(AV6=1,AT6,-999)</f>
        <v>-999</v>
      </c>
      <c r="AZ6" s="17"/>
      <c r="BA6" s="17"/>
    </row>
    <row r="7" spans="2:53" ht="12.75">
      <c r="B7" s="38" t="s">
        <v>9</v>
      </c>
      <c r="C7" s="85" t="s">
        <v>30</v>
      </c>
      <c r="D7" s="45"/>
      <c r="E7" s="46" t="s">
        <v>19</v>
      </c>
      <c r="F7" s="74"/>
      <c r="G7" s="48">
        <f t="shared" si="2"/>
        <v>0</v>
      </c>
      <c r="H7" s="48">
        <f t="shared" si="3"/>
        <v>0</v>
      </c>
      <c r="I7" s="49">
        <f>IF(I6&lt;=J6,0,1)</f>
        <v>0</v>
      </c>
      <c r="J7" s="49">
        <f>IF(J6&lt;=I6,0,1)</f>
        <v>0</v>
      </c>
      <c r="K7" s="39"/>
      <c r="L7" s="40"/>
      <c r="M7" s="41"/>
      <c r="N7" s="42"/>
      <c r="O7" s="43"/>
      <c r="P7" s="43"/>
      <c r="Q7" s="44"/>
      <c r="R7" s="45">
        <f>M10</f>
        <v>0</v>
      </c>
      <c r="S7" s="46" t="s">
        <v>19</v>
      </c>
      <c r="T7" s="47">
        <f>K10</f>
        <v>0</v>
      </c>
      <c r="U7" s="48">
        <f t="shared" si="0"/>
        <v>0</v>
      </c>
      <c r="V7" s="48">
        <f t="shared" si="1"/>
        <v>0</v>
      </c>
      <c r="W7" s="49">
        <f>IF(W6&lt;=X6,0,1)</f>
        <v>0</v>
      </c>
      <c r="X7" s="49">
        <f>IF(X6&lt;=W6,0,1)</f>
        <v>0</v>
      </c>
      <c r="Y7" s="50">
        <f>SUM(D6:D8,R6:R8)</f>
        <v>0</v>
      </c>
      <c r="Z7" s="46" t="s">
        <v>19</v>
      </c>
      <c r="AA7" s="51">
        <f>SUM(F6:F8,T6:T8)</f>
        <v>0</v>
      </c>
      <c r="AB7" s="52">
        <f>SUM(I6,W6)</f>
        <v>0</v>
      </c>
      <c r="AC7" s="46" t="s">
        <v>19</v>
      </c>
      <c r="AD7" s="47">
        <f>J6+X6</f>
        <v>0</v>
      </c>
      <c r="AE7" s="52">
        <f>SUM(I7,P7,W7)</f>
        <v>0</v>
      </c>
      <c r="AF7" s="46" t="s">
        <v>19</v>
      </c>
      <c r="AG7" s="47">
        <f>SUM(J7,Q7,X7)</f>
        <v>0</v>
      </c>
      <c r="AH7" s="53">
        <f>IF(OR(AE7&gt;0,AG7&gt;0),RANK(AN7,AN4:$AO10,0),0)</f>
        <v>0</v>
      </c>
      <c r="AK7">
        <f>IF(AE7&gt;AG7,1,0)</f>
        <v>0</v>
      </c>
      <c r="AL7">
        <f>IF(AE7&gt;AG7,1,0)</f>
        <v>0</v>
      </c>
      <c r="AM7">
        <f>IF(AE7&gt;AG7,1,0)</f>
        <v>0</v>
      </c>
      <c r="AN7">
        <f>1000*AE7+(AB7-AD7)*100+Y7-AA7</f>
        <v>0</v>
      </c>
      <c r="AZ7" s="17"/>
      <c r="BA7" s="17"/>
    </row>
    <row r="8" spans="2:53" ht="13.5" customHeight="1" thickBot="1">
      <c r="B8" s="54"/>
      <c r="C8" s="85" t="s">
        <v>31</v>
      </c>
      <c r="D8" s="61"/>
      <c r="E8" s="62" t="s">
        <v>19</v>
      </c>
      <c r="F8" s="75"/>
      <c r="G8" s="64">
        <f t="shared" si="2"/>
        <v>0</v>
      </c>
      <c r="H8" s="64">
        <f t="shared" si="3"/>
        <v>0</v>
      </c>
      <c r="I8" s="65"/>
      <c r="J8" s="65"/>
      <c r="K8" s="55"/>
      <c r="L8" s="56"/>
      <c r="M8" s="57"/>
      <c r="N8" s="58"/>
      <c r="O8" s="59"/>
      <c r="P8" s="59"/>
      <c r="Q8" s="60"/>
      <c r="R8" s="61">
        <f>M11</f>
        <v>0</v>
      </c>
      <c r="S8" s="62" t="s">
        <v>19</v>
      </c>
      <c r="T8" s="63">
        <f>K11</f>
        <v>0</v>
      </c>
      <c r="U8" s="64">
        <f t="shared" si="0"/>
        <v>0</v>
      </c>
      <c r="V8" s="64">
        <f t="shared" si="1"/>
        <v>0</v>
      </c>
      <c r="W8" s="65"/>
      <c r="X8" s="65"/>
      <c r="Y8" s="66"/>
      <c r="Z8" s="67"/>
      <c r="AA8" s="68"/>
      <c r="AB8" s="76"/>
      <c r="AC8" s="67"/>
      <c r="AD8" s="68"/>
      <c r="AE8" s="70"/>
      <c r="AF8" s="70"/>
      <c r="AG8" s="70"/>
      <c r="AH8" s="71"/>
      <c r="AK8">
        <f>IF(AE7&lt;AG7,1,0)</f>
        <v>0</v>
      </c>
      <c r="AL8">
        <f>IF(AE7&lt;AG7,1,0)</f>
        <v>0</v>
      </c>
      <c r="AM8">
        <f>IF(AE7&lt;AG7,1,0)</f>
        <v>0</v>
      </c>
      <c r="AZ8" s="17"/>
      <c r="BA8" s="17"/>
    </row>
    <row r="9" spans="2:53" ht="12.75">
      <c r="B9" s="19"/>
      <c r="C9" s="19"/>
      <c r="D9" s="27"/>
      <c r="E9" s="28" t="s">
        <v>19</v>
      </c>
      <c r="F9" s="73"/>
      <c r="G9" s="30">
        <f t="shared" si="2"/>
        <v>0</v>
      </c>
      <c r="H9" s="30">
        <f t="shared" si="3"/>
        <v>0</v>
      </c>
      <c r="I9" s="31">
        <f>SUM(G9:G11)</f>
        <v>0</v>
      </c>
      <c r="J9" s="31">
        <f>SUM(H9:H11)</f>
        <v>0</v>
      </c>
      <c r="K9" s="27"/>
      <c r="L9" s="28" t="s">
        <v>19</v>
      </c>
      <c r="M9" s="73"/>
      <c r="N9" s="30">
        <f>IF(K9&lt;=M9,0,1)</f>
        <v>0</v>
      </c>
      <c r="O9" s="30">
        <f>IF(M9&lt;=K9,0,1)</f>
        <v>0</v>
      </c>
      <c r="P9" s="31">
        <f>SUM(N9:N11)</f>
        <v>0</v>
      </c>
      <c r="Q9" s="31">
        <f>SUM(O9:O11)</f>
        <v>0</v>
      </c>
      <c r="R9" s="20"/>
      <c r="S9" s="21"/>
      <c r="T9" s="22"/>
      <c r="U9" s="23"/>
      <c r="V9" s="24"/>
      <c r="W9" s="25"/>
      <c r="X9" s="26"/>
      <c r="Y9" s="32"/>
      <c r="Z9" s="33"/>
      <c r="AA9" s="34"/>
      <c r="AB9" s="35"/>
      <c r="AC9" s="33"/>
      <c r="AD9" s="34"/>
      <c r="AE9" s="51"/>
      <c r="AF9" s="51"/>
      <c r="AG9" s="51"/>
      <c r="AH9" s="53"/>
      <c r="AJ9" t="str">
        <f>CONCATENATE(C10," - ",C11)</f>
        <v>Szalai Soma - Kilián</v>
      </c>
      <c r="AO9" t="str">
        <f>CONCATENATE(C10,"-",C11)</f>
        <v>Szalai Soma-Kilián</v>
      </c>
      <c r="AQ9">
        <f>AE10-AG10</f>
        <v>0</v>
      </c>
      <c r="AR9">
        <f>AB10-AD10</f>
        <v>0</v>
      </c>
      <c r="AS9">
        <f>Y10-AA10</f>
        <v>0</v>
      </c>
      <c r="AT9">
        <f>IF(AG10=0,1,0)</f>
        <v>1</v>
      </c>
      <c r="AU9">
        <f>IF(AG10=1,1,0)</f>
        <v>0</v>
      </c>
      <c r="AV9">
        <f>IF(AG10=2,1,0)</f>
        <v>0</v>
      </c>
      <c r="AW9">
        <f>IF(AV9=1,AT9,-999)</f>
        <v>-999</v>
      </c>
      <c r="AZ9" s="17"/>
      <c r="BA9" s="17"/>
    </row>
    <row r="10" spans="2:53" ht="12.75">
      <c r="B10" s="38" t="s">
        <v>10</v>
      </c>
      <c r="C10" s="85" t="s">
        <v>39</v>
      </c>
      <c r="D10" s="45"/>
      <c r="E10" s="46" t="s">
        <v>19</v>
      </c>
      <c r="F10" s="74"/>
      <c r="G10" s="48">
        <f t="shared" si="2"/>
        <v>0</v>
      </c>
      <c r="H10" s="48">
        <f t="shared" si="3"/>
        <v>0</v>
      </c>
      <c r="I10" s="49">
        <f>IF(I9&lt;=J9,0,1)</f>
        <v>0</v>
      </c>
      <c r="J10" s="49">
        <f>IF(J9&lt;=I9,0,1)</f>
        <v>0</v>
      </c>
      <c r="K10" s="45"/>
      <c r="L10" s="46" t="s">
        <v>19</v>
      </c>
      <c r="M10" s="74"/>
      <c r="N10" s="48">
        <f>IF(K10&lt;=M10,0,1)</f>
        <v>0</v>
      </c>
      <c r="O10" s="48">
        <f>IF(M10&lt;=K10,0,1)</f>
        <v>0</v>
      </c>
      <c r="P10" s="49">
        <f>IF(P9&lt;=Q9,0,1)</f>
        <v>0</v>
      </c>
      <c r="Q10" s="49">
        <f>IF(Q9&lt;=P9,0,1)</f>
        <v>0</v>
      </c>
      <c r="R10" s="39"/>
      <c r="S10" s="40"/>
      <c r="T10" s="41"/>
      <c r="U10" s="42"/>
      <c r="V10" s="43"/>
      <c r="W10" s="43"/>
      <c r="X10" s="44"/>
      <c r="Y10" s="50">
        <f>SUM(D9:D11,K9:K11)</f>
        <v>0</v>
      </c>
      <c r="Z10" s="46" t="s">
        <v>19</v>
      </c>
      <c r="AA10" s="51">
        <f>SUM(F9:F11,M9:M11)</f>
        <v>0</v>
      </c>
      <c r="AB10" s="52">
        <f>SUM(I9,P9)</f>
        <v>0</v>
      </c>
      <c r="AC10" s="46" t="s">
        <v>19</v>
      </c>
      <c r="AD10" s="47">
        <f>J9+Q9</f>
        <v>0</v>
      </c>
      <c r="AE10" s="52">
        <f>SUM(I10,P10,W10)</f>
        <v>0</v>
      </c>
      <c r="AF10" s="46" t="s">
        <v>19</v>
      </c>
      <c r="AG10" s="47">
        <f>SUM(J10,Q10,X10)</f>
        <v>0</v>
      </c>
      <c r="AH10" s="53">
        <f>IF(OR(AE10&gt;0,AG10&gt;0),RANK(AN10,AN4:$AO10,0),0)</f>
        <v>0</v>
      </c>
      <c r="AK10">
        <f>IF(AE10&gt;AG10,1,0)</f>
        <v>0</v>
      </c>
      <c r="AL10">
        <f>IF(AE10&gt;AG10,1,0)</f>
        <v>0</v>
      </c>
      <c r="AM10">
        <f>IF(AE10&gt;AG10,1,0)</f>
        <v>0</v>
      </c>
      <c r="AN10">
        <f>1000*AE10+(AB10-AD10)*100+Y10-AA10</f>
        <v>0</v>
      </c>
      <c r="AW10" t="s">
        <v>20</v>
      </c>
      <c r="AZ10" s="17"/>
      <c r="BA10" s="17"/>
    </row>
    <row r="11" spans="2:53" ht="13.5" thickBot="1">
      <c r="B11" s="77"/>
      <c r="C11" s="78" t="s">
        <v>40</v>
      </c>
      <c r="D11" s="61"/>
      <c r="E11" s="62" t="s">
        <v>19</v>
      </c>
      <c r="F11" s="75"/>
      <c r="G11" s="64">
        <f t="shared" si="2"/>
        <v>0</v>
      </c>
      <c r="H11" s="64">
        <f t="shared" si="3"/>
        <v>0</v>
      </c>
      <c r="I11" s="65"/>
      <c r="J11" s="65"/>
      <c r="K11" s="61"/>
      <c r="L11" s="62" t="s">
        <v>19</v>
      </c>
      <c r="M11" s="75"/>
      <c r="N11" s="64">
        <f>IF(K11&lt;=M11,0,1)</f>
        <v>0</v>
      </c>
      <c r="O11" s="64">
        <f>IF(M11&lt;=K11,0,1)</f>
        <v>0</v>
      </c>
      <c r="P11" s="65"/>
      <c r="Q11" s="65"/>
      <c r="R11" s="55"/>
      <c r="S11" s="56"/>
      <c r="T11" s="57"/>
      <c r="U11" s="58"/>
      <c r="V11" s="59"/>
      <c r="W11" s="59"/>
      <c r="X11" s="60"/>
      <c r="Y11" s="66"/>
      <c r="Z11" s="67"/>
      <c r="AA11" s="68"/>
      <c r="AB11" s="69"/>
      <c r="AC11" s="67"/>
      <c r="AD11" s="68"/>
      <c r="AE11" s="70"/>
      <c r="AF11" s="70"/>
      <c r="AG11" s="70"/>
      <c r="AH11" s="71"/>
      <c r="AK11">
        <f>IF(AE10&lt;AG10,1,0)</f>
        <v>0</v>
      </c>
      <c r="AL11">
        <f>IF(AE10&lt;AG10,1,0)</f>
        <v>0</v>
      </c>
      <c r="AM11">
        <f>IF(AE10&lt;AG10,1,0)</f>
        <v>0</v>
      </c>
      <c r="AZ11" s="17"/>
      <c r="BA11" s="17"/>
    </row>
    <row r="12" spans="3:53" ht="15" customHeight="1">
      <c r="C12" s="79"/>
      <c r="AZ12" s="17"/>
      <c r="BA12" s="17"/>
    </row>
    <row r="13" spans="3:53" ht="15" customHeight="1">
      <c r="C13" s="79"/>
      <c r="AZ13" s="17"/>
      <c r="BA13" s="17"/>
    </row>
    <row r="14" spans="3:53" ht="15" customHeight="1" thickBot="1"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2"/>
      <c r="AH14" s="82"/>
      <c r="AK14" t="s">
        <v>0</v>
      </c>
      <c r="AN14" t="s">
        <v>1</v>
      </c>
      <c r="AZ14" s="17"/>
      <c r="BA14" s="17"/>
    </row>
    <row r="15" spans="2:53" ht="15" thickBot="1">
      <c r="B15" s="4" t="s">
        <v>2</v>
      </c>
      <c r="C15" s="4"/>
      <c r="D15" s="5"/>
      <c r="E15" s="6" t="str">
        <f>B17</f>
        <v>A</v>
      </c>
      <c r="F15" s="7"/>
      <c r="G15" s="8"/>
      <c r="H15" s="8"/>
      <c r="I15" s="8"/>
      <c r="J15" s="8"/>
      <c r="K15" s="5"/>
      <c r="L15" s="9" t="str">
        <f>B20</f>
        <v>B</v>
      </c>
      <c r="M15" s="10"/>
      <c r="N15" s="11"/>
      <c r="O15" s="11"/>
      <c r="P15" s="11"/>
      <c r="Q15" s="11"/>
      <c r="R15" s="12"/>
      <c r="S15" s="9" t="str">
        <f>B23</f>
        <v>C</v>
      </c>
      <c r="T15" s="10"/>
      <c r="U15" s="11"/>
      <c r="V15" s="11"/>
      <c r="W15" s="11"/>
      <c r="X15" s="11"/>
      <c r="Y15" s="13"/>
      <c r="Z15" s="14" t="s">
        <v>4</v>
      </c>
      <c r="AA15" s="10"/>
      <c r="AB15" s="12"/>
      <c r="AC15" s="14" t="s">
        <v>5</v>
      </c>
      <c r="AD15" s="10"/>
      <c r="AE15" s="11"/>
      <c r="AF15" s="14" t="s">
        <v>6</v>
      </c>
      <c r="AG15" s="10"/>
      <c r="AH15" s="15" t="s">
        <v>7</v>
      </c>
      <c r="AK15" s="16" t="s">
        <v>8</v>
      </c>
      <c r="AL15" s="16" t="s">
        <v>9</v>
      </c>
      <c r="AM15" s="16" t="s">
        <v>10</v>
      </c>
      <c r="AN15" s="16"/>
      <c r="AO15" s="16" t="s">
        <v>11</v>
      </c>
      <c r="AP15" s="16"/>
      <c r="AQ15" s="16" t="s">
        <v>12</v>
      </c>
      <c r="AR15" s="16" t="s">
        <v>13</v>
      </c>
      <c r="AS15" s="16" t="s">
        <v>14</v>
      </c>
      <c r="AT15" s="16" t="s">
        <v>15</v>
      </c>
      <c r="AU15" s="16" t="s">
        <v>16</v>
      </c>
      <c r="AV15" s="16" t="s">
        <v>17</v>
      </c>
      <c r="AW15" s="16" t="s">
        <v>18</v>
      </c>
      <c r="AX15" s="16"/>
      <c r="AY15" s="16"/>
      <c r="AZ15" s="17"/>
      <c r="BA15" s="17"/>
    </row>
    <row r="16" spans="2:53" ht="15">
      <c r="B16" s="18"/>
      <c r="C16" s="19"/>
      <c r="D16" s="20"/>
      <c r="E16" s="21"/>
      <c r="F16" s="22"/>
      <c r="G16" s="23"/>
      <c r="H16" s="24"/>
      <c r="I16" s="25"/>
      <c r="J16" s="26"/>
      <c r="K16" s="27">
        <f>F19</f>
        <v>0</v>
      </c>
      <c r="L16" s="28" t="s">
        <v>19</v>
      </c>
      <c r="M16" s="29">
        <f>D19</f>
        <v>0</v>
      </c>
      <c r="N16" s="30">
        <f>IF(K16&lt;=M16,0,1)</f>
        <v>0</v>
      </c>
      <c r="O16" s="30">
        <f>IF(M16&lt;=K16,0,1)</f>
        <v>0</v>
      </c>
      <c r="P16" s="31">
        <f>SUM(N16:N18)</f>
        <v>0</v>
      </c>
      <c r="Q16" s="31">
        <f>SUM(O16:O18)</f>
        <v>0</v>
      </c>
      <c r="R16" s="27">
        <f>F22</f>
        <v>0</v>
      </c>
      <c r="S16" s="28" t="s">
        <v>19</v>
      </c>
      <c r="T16" s="29">
        <f>D22</f>
        <v>0</v>
      </c>
      <c r="U16" s="30">
        <f aca="true" t="shared" si="4" ref="U16:U21">IF(R16&lt;=T16,0,1)</f>
        <v>0</v>
      </c>
      <c r="V16" s="30">
        <f aca="true" t="shared" si="5" ref="V16:V21">IF(T16&lt;=R16,0,1)</f>
        <v>0</v>
      </c>
      <c r="W16" s="31">
        <f>SUM(U16:U18)</f>
        <v>0</v>
      </c>
      <c r="X16" s="31">
        <f>SUM(V16:V18)</f>
        <v>0</v>
      </c>
      <c r="Y16" s="32"/>
      <c r="Z16" s="33"/>
      <c r="AA16" s="34"/>
      <c r="AB16" s="35"/>
      <c r="AC16" s="33"/>
      <c r="AD16" s="34"/>
      <c r="AE16" s="36"/>
      <c r="AF16" s="36"/>
      <c r="AG16" s="36"/>
      <c r="AH16" s="37"/>
      <c r="AI16" s="16"/>
      <c r="AJ16" t="str">
        <f>CONCATENATE(C17," - ",C18)</f>
        <v>Kántor Bertalan - Pelikán DSE</v>
      </c>
      <c r="AO16" t="str">
        <f>CONCATENATE(C17,"-",C18)</f>
        <v>Kántor Bertalan-Pelikán DSE</v>
      </c>
      <c r="AQ16">
        <f>AE17-AG17</f>
        <v>0</v>
      </c>
      <c r="AR16">
        <f>AB17-AD17</f>
        <v>0</v>
      </c>
      <c r="AS16">
        <f>Y17-AA17</f>
        <v>0</v>
      </c>
      <c r="AT16">
        <f>IF(AG17=0,1,0)</f>
        <v>1</v>
      </c>
      <c r="AU16">
        <f>IF(AG17=1,1,0)</f>
        <v>0</v>
      </c>
      <c r="AV16">
        <f>IF(AG17=2,1,0)</f>
        <v>0</v>
      </c>
      <c r="AW16">
        <f>IF(AV16=1,AT16,-999)</f>
        <v>-999</v>
      </c>
      <c r="AZ16" s="17"/>
      <c r="BA16" s="17"/>
    </row>
    <row r="17" spans="2:53" ht="12.75">
      <c r="B17" s="38" t="s">
        <v>8</v>
      </c>
      <c r="C17" t="s">
        <v>25</v>
      </c>
      <c r="D17" s="39"/>
      <c r="E17" s="40"/>
      <c r="F17" s="41"/>
      <c r="G17" s="42"/>
      <c r="H17" s="43"/>
      <c r="I17" s="43"/>
      <c r="J17" s="44"/>
      <c r="K17" s="45">
        <f>F20</f>
        <v>0</v>
      </c>
      <c r="L17" s="46" t="s">
        <v>19</v>
      </c>
      <c r="M17" s="47">
        <f>D20</f>
        <v>0</v>
      </c>
      <c r="N17" s="48">
        <f>IF(K17&lt;=M17,0,1)</f>
        <v>0</v>
      </c>
      <c r="O17" s="48">
        <f>IF(M17&lt;=K17,0,1)</f>
        <v>0</v>
      </c>
      <c r="P17" s="49">
        <f>IF(P16&lt;=Q16,0,1)</f>
        <v>0</v>
      </c>
      <c r="Q17" s="49">
        <f>IF(Q16&lt;=P16,0,1)</f>
        <v>0</v>
      </c>
      <c r="R17" s="45">
        <f>F23</f>
        <v>0</v>
      </c>
      <c r="S17" s="46" t="s">
        <v>19</v>
      </c>
      <c r="T17" s="47">
        <f>D23</f>
        <v>0</v>
      </c>
      <c r="U17" s="48">
        <f t="shared" si="4"/>
        <v>0</v>
      </c>
      <c r="V17" s="48">
        <f t="shared" si="5"/>
        <v>0</v>
      </c>
      <c r="W17" s="49">
        <f>IF(W16&lt;=X16,0,1)</f>
        <v>0</v>
      </c>
      <c r="X17" s="49">
        <f>IF(X16&lt;=W16,0,1)</f>
        <v>0</v>
      </c>
      <c r="Y17" s="50">
        <f>SUM(K16:K18,R16:R18,)</f>
        <v>0</v>
      </c>
      <c r="Z17" s="46" t="s">
        <v>19</v>
      </c>
      <c r="AA17" s="47">
        <f>SUM(M16:M18,T16:T18)</f>
        <v>0</v>
      </c>
      <c r="AB17" s="52">
        <f>SUM(P16,W16)</f>
        <v>0</v>
      </c>
      <c r="AC17" s="46" t="s">
        <v>19</v>
      </c>
      <c r="AD17" s="47">
        <f>Q16+X16</f>
        <v>0</v>
      </c>
      <c r="AE17" s="52">
        <f>SUM(I17,P17,W17)</f>
        <v>0</v>
      </c>
      <c r="AF17" s="46" t="s">
        <v>19</v>
      </c>
      <c r="AG17" s="47">
        <f>SUM(J17,Q17,X17)</f>
        <v>0</v>
      </c>
      <c r="AH17" s="53">
        <f>IF(OR(AE17&gt;0,AG17&gt;0),RANK(AN17,AN17:$AO23,0),0)</f>
        <v>0</v>
      </c>
      <c r="AK17">
        <f>IF(AE17&gt;AG17,1,0)</f>
        <v>0</v>
      </c>
      <c r="AL17">
        <f>IF(AE17&gt;AG17,1,0)</f>
        <v>0</v>
      </c>
      <c r="AM17">
        <f>IF(AE17&gt;AG17,1,0)</f>
        <v>0</v>
      </c>
      <c r="AN17">
        <f>1000*AE17+(AB17-AD17)*100+Y17-AA17</f>
        <v>0</v>
      </c>
      <c r="AZ17" s="17"/>
      <c r="BA17" s="17"/>
    </row>
    <row r="18" spans="2:53" ht="13.5" thickBot="1">
      <c r="B18" s="54"/>
      <c r="C18" t="s">
        <v>26</v>
      </c>
      <c r="D18" s="55"/>
      <c r="E18" s="56"/>
      <c r="F18" s="57"/>
      <c r="G18" s="58"/>
      <c r="H18" s="59"/>
      <c r="I18" s="59"/>
      <c r="J18" s="60"/>
      <c r="K18" s="61">
        <f>F21</f>
        <v>0</v>
      </c>
      <c r="L18" s="62" t="s">
        <v>19</v>
      </c>
      <c r="M18" s="63">
        <f>D21</f>
        <v>0</v>
      </c>
      <c r="N18" s="64">
        <f>IF(K18&lt;=M18,0,1)</f>
        <v>0</v>
      </c>
      <c r="O18" s="64">
        <f>IF(M18&lt;=K18,0,1)</f>
        <v>0</v>
      </c>
      <c r="P18" s="65"/>
      <c r="Q18" s="65"/>
      <c r="R18" s="45">
        <f>F24</f>
        <v>0</v>
      </c>
      <c r="S18" s="46" t="s">
        <v>19</v>
      </c>
      <c r="T18" s="47">
        <f>D24</f>
        <v>0</v>
      </c>
      <c r="U18" s="64">
        <f t="shared" si="4"/>
        <v>0</v>
      </c>
      <c r="V18" s="64">
        <f t="shared" si="5"/>
        <v>0</v>
      </c>
      <c r="W18" s="65"/>
      <c r="X18" s="65"/>
      <c r="Y18" s="66"/>
      <c r="Z18" s="67"/>
      <c r="AA18" s="68"/>
      <c r="AB18" s="69"/>
      <c r="AC18" s="67"/>
      <c r="AD18" s="68"/>
      <c r="AE18" s="70"/>
      <c r="AF18" s="70"/>
      <c r="AG18" s="70"/>
      <c r="AH18" s="71"/>
      <c r="AK18">
        <f>IF(AE17&lt;AG17,1,0)</f>
        <v>0</v>
      </c>
      <c r="AL18">
        <f>IF(AE17&lt;AG17,1,0)</f>
        <v>0</v>
      </c>
      <c r="AM18">
        <f>IF(AE17&lt;AG17,1,0)</f>
        <v>0</v>
      </c>
      <c r="AZ18" s="17"/>
      <c r="BA18" s="17"/>
    </row>
    <row r="19" spans="2:53" ht="12.75">
      <c r="B19" s="19"/>
      <c r="C19" s="72"/>
      <c r="D19" s="27"/>
      <c r="E19" s="28" t="s">
        <v>19</v>
      </c>
      <c r="F19" s="73"/>
      <c r="G19" s="30">
        <f aca="true" t="shared" si="6" ref="G19:G24">IF(D19&lt;=F19,0,1)</f>
        <v>0</v>
      </c>
      <c r="H19" s="30">
        <f aca="true" t="shared" si="7" ref="H19:H24">IF(F19&lt;=D19,0,1)</f>
        <v>0</v>
      </c>
      <c r="I19" s="31">
        <f>SUM(G19:G21)</f>
        <v>0</v>
      </c>
      <c r="J19" s="31">
        <f>SUM(H19:H21)</f>
        <v>0</v>
      </c>
      <c r="K19" s="20"/>
      <c r="L19" s="21"/>
      <c r="M19" s="22"/>
      <c r="N19" s="23"/>
      <c r="O19" s="24"/>
      <c r="P19" s="25"/>
      <c r="Q19" s="26"/>
      <c r="R19" s="27">
        <f>M22</f>
        <v>0</v>
      </c>
      <c r="S19" s="28" t="s">
        <v>19</v>
      </c>
      <c r="T19" s="29">
        <f>K22</f>
        <v>0</v>
      </c>
      <c r="U19" s="30">
        <f t="shared" si="4"/>
        <v>0</v>
      </c>
      <c r="V19" s="30">
        <f t="shared" si="5"/>
        <v>0</v>
      </c>
      <c r="W19" s="31">
        <f>SUM(U19:U21)</f>
        <v>0</v>
      </c>
      <c r="X19" s="31">
        <f>SUM(V19:V21)</f>
        <v>0</v>
      </c>
      <c r="Y19" s="32"/>
      <c r="Z19" s="33"/>
      <c r="AA19" s="34"/>
      <c r="AB19" s="35"/>
      <c r="AC19" s="33"/>
      <c r="AD19" s="34"/>
      <c r="AE19" s="51"/>
      <c r="AF19" s="51"/>
      <c r="AG19" s="51"/>
      <c r="AH19" s="53"/>
      <c r="AJ19" t="str">
        <f>CONCATENATE(C20," - ",C21)</f>
        <v>Nagy Simon  - DTC-DSC SI</v>
      </c>
      <c r="AO19" t="str">
        <f>CONCATENATE(C20,"-",C21)</f>
        <v>Nagy Simon -DTC-DSC SI</v>
      </c>
      <c r="AQ19">
        <f>AE20-AG20</f>
        <v>0</v>
      </c>
      <c r="AR19">
        <f>AB20-AD20</f>
        <v>0</v>
      </c>
      <c r="AS19">
        <f>Y20-AA20</f>
        <v>0</v>
      </c>
      <c r="AT19">
        <f>IF(AG20=0,1,0)</f>
        <v>1</v>
      </c>
      <c r="AU19">
        <f>IF(AG20=1,1,0)</f>
        <v>0</v>
      </c>
      <c r="AV19">
        <f>IF(AG20=2,1,0)</f>
        <v>0</v>
      </c>
      <c r="AW19">
        <f>IF(AV19=1,AT19,-999)</f>
        <v>-999</v>
      </c>
      <c r="AZ19" s="17"/>
      <c r="BA19" s="17"/>
    </row>
    <row r="20" spans="2:53" ht="12.75">
      <c r="B20" s="38" t="s">
        <v>9</v>
      </c>
      <c r="C20" s="85" t="s">
        <v>32</v>
      </c>
      <c r="D20" s="45"/>
      <c r="E20" s="46" t="s">
        <v>19</v>
      </c>
      <c r="F20" s="74"/>
      <c r="G20" s="48">
        <f t="shared" si="6"/>
        <v>0</v>
      </c>
      <c r="H20" s="48">
        <f t="shared" si="7"/>
        <v>0</v>
      </c>
      <c r="I20" s="49">
        <f>IF(I19&lt;=J19,0,1)</f>
        <v>0</v>
      </c>
      <c r="J20" s="49">
        <f>IF(J19&lt;=I19,0,1)</f>
        <v>0</v>
      </c>
      <c r="K20" s="39"/>
      <c r="L20" s="40"/>
      <c r="M20" s="41"/>
      <c r="N20" s="42"/>
      <c r="O20" s="43"/>
      <c r="P20" s="43"/>
      <c r="Q20" s="44"/>
      <c r="R20" s="45">
        <f>M23</f>
        <v>0</v>
      </c>
      <c r="S20" s="46" t="s">
        <v>19</v>
      </c>
      <c r="T20" s="47">
        <f>K23</f>
        <v>0</v>
      </c>
      <c r="U20" s="48">
        <f t="shared" si="4"/>
        <v>0</v>
      </c>
      <c r="V20" s="48">
        <f t="shared" si="5"/>
        <v>0</v>
      </c>
      <c r="W20" s="49">
        <f>IF(W19&lt;=X19,0,1)</f>
        <v>0</v>
      </c>
      <c r="X20" s="49">
        <f>IF(X19&lt;=W19,0,1)</f>
        <v>0</v>
      </c>
      <c r="Y20" s="50">
        <f>SUM(D19:D21,R19:R21,)</f>
        <v>0</v>
      </c>
      <c r="Z20" s="46" t="s">
        <v>19</v>
      </c>
      <c r="AA20" s="47">
        <f>SUM(F19:F21,T19:T21)</f>
        <v>0</v>
      </c>
      <c r="AB20" s="52">
        <f>SUM(I19,W19)</f>
        <v>0</v>
      </c>
      <c r="AC20" s="46" t="s">
        <v>19</v>
      </c>
      <c r="AD20" s="47">
        <f>J19+X19</f>
        <v>0</v>
      </c>
      <c r="AE20" s="52">
        <f>SUM(I20,P20,W20)</f>
        <v>0</v>
      </c>
      <c r="AF20" s="46" t="s">
        <v>19</v>
      </c>
      <c r="AG20" s="47">
        <f>SUM(J20,Q20,X20)</f>
        <v>0</v>
      </c>
      <c r="AH20" s="53">
        <f>IF(OR(AE20&gt;0,AG20&gt;0),RANK(AN20,AN17:$AO23,0),0)</f>
        <v>0</v>
      </c>
      <c r="AK20">
        <f>IF(AE20&gt;AG20,1,0)</f>
        <v>0</v>
      </c>
      <c r="AL20">
        <f>IF(AE20&gt;AG20,1,0)</f>
        <v>0</v>
      </c>
      <c r="AM20">
        <f>IF(AE20&gt;AG20,1,0)</f>
        <v>0</v>
      </c>
      <c r="AN20">
        <f>1000*AE20+(AB20-AD20)*100+Y20-AA20</f>
        <v>0</v>
      </c>
      <c r="AZ20" s="17"/>
      <c r="BA20" s="17"/>
    </row>
    <row r="21" spans="2:53" ht="13.5" thickBot="1">
      <c r="B21" s="54"/>
      <c r="C21" s="83" t="s">
        <v>24</v>
      </c>
      <c r="D21" s="61"/>
      <c r="E21" s="62" t="s">
        <v>19</v>
      </c>
      <c r="F21" s="75"/>
      <c r="G21" s="64">
        <f t="shared" si="6"/>
        <v>0</v>
      </c>
      <c r="H21" s="64">
        <f t="shared" si="7"/>
        <v>0</v>
      </c>
      <c r="I21" s="65"/>
      <c r="J21" s="65"/>
      <c r="K21" s="55"/>
      <c r="L21" s="56"/>
      <c r="M21" s="57"/>
      <c r="N21" s="58"/>
      <c r="O21" s="59"/>
      <c r="P21" s="59"/>
      <c r="Q21" s="60"/>
      <c r="R21" s="61">
        <f>M24</f>
        <v>0</v>
      </c>
      <c r="S21" s="62" t="s">
        <v>19</v>
      </c>
      <c r="T21" s="63">
        <f>K24</f>
        <v>0</v>
      </c>
      <c r="U21" s="64">
        <f t="shared" si="4"/>
        <v>0</v>
      </c>
      <c r="V21" s="64">
        <f t="shared" si="5"/>
        <v>0</v>
      </c>
      <c r="W21" s="65"/>
      <c r="X21" s="65"/>
      <c r="Y21" s="66"/>
      <c r="Z21" s="67"/>
      <c r="AA21" s="68"/>
      <c r="AB21" s="76"/>
      <c r="AC21" s="67"/>
      <c r="AD21" s="68"/>
      <c r="AE21" s="70"/>
      <c r="AF21" s="70"/>
      <c r="AG21" s="70"/>
      <c r="AH21" s="71"/>
      <c r="AK21">
        <f>IF(AE20&lt;AG20,1,0)</f>
        <v>0</v>
      </c>
      <c r="AL21">
        <f>IF(AE20&lt;AG20,1,0)</f>
        <v>0</v>
      </c>
      <c r="AM21">
        <f>IF(AE20&lt;AG20,1,0)</f>
        <v>0</v>
      </c>
      <c r="AZ21" s="17"/>
      <c r="BA21" s="17"/>
    </row>
    <row r="22" spans="2:53" ht="12.75">
      <c r="B22" s="19"/>
      <c r="C22" s="19"/>
      <c r="D22" s="27"/>
      <c r="E22" s="28" t="s">
        <v>19</v>
      </c>
      <c r="F22" s="73"/>
      <c r="G22" s="30">
        <f t="shared" si="6"/>
        <v>0</v>
      </c>
      <c r="H22" s="30">
        <f t="shared" si="7"/>
        <v>0</v>
      </c>
      <c r="I22" s="31">
        <f>SUM(G22:G24)</f>
        <v>0</v>
      </c>
      <c r="J22" s="31">
        <f>SUM(H22:H24)</f>
        <v>0</v>
      </c>
      <c r="K22" s="27"/>
      <c r="L22" s="28" t="s">
        <v>19</v>
      </c>
      <c r="M22" s="73"/>
      <c r="N22" s="30">
        <f>IF(K22&lt;=M22,0,1)</f>
        <v>0</v>
      </c>
      <c r="O22" s="30">
        <f>IF(M22&lt;=K22,0,1)</f>
        <v>0</v>
      </c>
      <c r="P22" s="31">
        <f>SUM(N22:N24)</f>
        <v>0</v>
      </c>
      <c r="Q22" s="31">
        <f>SUM(O22:O24)</f>
        <v>0</v>
      </c>
      <c r="R22" s="20"/>
      <c r="S22" s="21"/>
      <c r="T22" s="22"/>
      <c r="U22" s="23"/>
      <c r="V22" s="24"/>
      <c r="W22" s="25"/>
      <c r="X22" s="26"/>
      <c r="Y22" s="32"/>
      <c r="Z22" s="33"/>
      <c r="AA22" s="34"/>
      <c r="AB22" s="35"/>
      <c r="AC22" s="33"/>
      <c r="AD22" s="34"/>
      <c r="AE22" s="51"/>
      <c r="AF22" s="51"/>
      <c r="AG22" s="51"/>
      <c r="AH22" s="53"/>
      <c r="AJ22" t="str">
        <f>CONCATENATE(C23," - ",C24)</f>
        <v>Szabó-Reider Ákos - Kilián</v>
      </c>
      <c r="AO22" t="str">
        <f>CONCATENATE(C23,"-",C24)</f>
        <v>Szabó-Reider Ákos-Kilián</v>
      </c>
      <c r="AQ22">
        <f>AE23-AG23</f>
        <v>0</v>
      </c>
      <c r="AR22">
        <f>AB23-AD23</f>
        <v>0</v>
      </c>
      <c r="AS22">
        <f>Y23-AA23</f>
        <v>0</v>
      </c>
      <c r="AT22">
        <f>IF(AG23=0,1,0)</f>
        <v>1</v>
      </c>
      <c r="AU22">
        <f>IF(AG23=1,1,0)</f>
        <v>0</v>
      </c>
      <c r="AV22">
        <f>IF(AG23=2,1,0)</f>
        <v>0</v>
      </c>
      <c r="AW22">
        <f>IF(AV22=1,AT22,-999)</f>
        <v>-999</v>
      </c>
      <c r="AZ22" s="17"/>
      <c r="BA22" s="17"/>
    </row>
    <row r="23" spans="2:53" ht="12.75">
      <c r="B23" s="38" t="s">
        <v>10</v>
      </c>
      <c r="C23" s="85" t="s">
        <v>41</v>
      </c>
      <c r="D23" s="45"/>
      <c r="E23" s="46" t="s">
        <v>19</v>
      </c>
      <c r="F23" s="74"/>
      <c r="G23" s="48">
        <f t="shared" si="6"/>
        <v>0</v>
      </c>
      <c r="H23" s="48">
        <f t="shared" si="7"/>
        <v>0</v>
      </c>
      <c r="I23" s="49">
        <f>IF(I22&lt;=J22,0,1)</f>
        <v>0</v>
      </c>
      <c r="J23" s="49">
        <f>IF(J22&lt;=I22,0,1)</f>
        <v>0</v>
      </c>
      <c r="K23" s="45"/>
      <c r="L23" s="46" t="s">
        <v>19</v>
      </c>
      <c r="M23" s="74"/>
      <c r="N23" s="48">
        <f>IF(K23&lt;=M23,0,1)</f>
        <v>0</v>
      </c>
      <c r="O23" s="48">
        <f>IF(M23&lt;=K23,0,1)</f>
        <v>0</v>
      </c>
      <c r="P23" s="49">
        <f>IF(P22&lt;=Q22,0,1)</f>
        <v>0</v>
      </c>
      <c r="Q23" s="49">
        <f>IF(Q22&lt;=P22,0,1)</f>
        <v>0</v>
      </c>
      <c r="R23" s="39"/>
      <c r="S23" s="40"/>
      <c r="T23" s="41"/>
      <c r="U23" s="42"/>
      <c r="V23" s="43"/>
      <c r="W23" s="43"/>
      <c r="X23" s="44"/>
      <c r="Y23" s="50">
        <f>SUM(D22:D24,K22:K24,)</f>
        <v>0</v>
      </c>
      <c r="Z23" s="46" t="s">
        <v>19</v>
      </c>
      <c r="AA23" s="47">
        <f>SUM(F22:F24,M22:M24)</f>
        <v>0</v>
      </c>
      <c r="AB23" s="52">
        <f>SUM(I22,P22)</f>
        <v>0</v>
      </c>
      <c r="AC23" s="46" t="s">
        <v>19</v>
      </c>
      <c r="AD23" s="47">
        <f>J22+Q22</f>
        <v>0</v>
      </c>
      <c r="AE23" s="52">
        <f>SUM(I23,P23,W23)</f>
        <v>0</v>
      </c>
      <c r="AF23" s="46" t="s">
        <v>19</v>
      </c>
      <c r="AG23" s="47">
        <f>SUM(J23,Q23,X23)</f>
        <v>0</v>
      </c>
      <c r="AH23" s="53">
        <f>IF(OR(AE23&gt;0,AG23&gt;0),RANK(AN23,AN17:$AO23,0),0)</f>
        <v>0</v>
      </c>
      <c r="AK23">
        <f>IF(AE23&gt;AG23,1,0)</f>
        <v>0</v>
      </c>
      <c r="AL23">
        <f>IF(AE23&gt;AG23,1,0)</f>
        <v>0</v>
      </c>
      <c r="AM23">
        <f>IF(AE23&gt;AG23,1,0)</f>
        <v>0</v>
      </c>
      <c r="AN23">
        <f>1000*AE23+(AB23-AD23)*100+Y23-AA23</f>
        <v>0</v>
      </c>
      <c r="AW23" t="s">
        <v>20</v>
      </c>
      <c r="AZ23" s="17"/>
      <c r="BA23" s="17"/>
    </row>
    <row r="24" spans="2:53" ht="13.5" thickBot="1">
      <c r="B24" s="77"/>
      <c r="C24" s="78" t="s">
        <v>40</v>
      </c>
      <c r="D24" s="61"/>
      <c r="E24" s="62" t="s">
        <v>19</v>
      </c>
      <c r="F24" s="75"/>
      <c r="G24" s="64">
        <f t="shared" si="6"/>
        <v>0</v>
      </c>
      <c r="H24" s="64">
        <f t="shared" si="7"/>
        <v>0</v>
      </c>
      <c r="I24" s="65"/>
      <c r="J24" s="65"/>
      <c r="K24" s="61"/>
      <c r="L24" s="62" t="s">
        <v>19</v>
      </c>
      <c r="M24" s="75"/>
      <c r="N24" s="64">
        <f>IF(K24&lt;=M24,0,1)</f>
        <v>0</v>
      </c>
      <c r="O24" s="64">
        <f>IF(M24&lt;=K24,0,1)</f>
        <v>0</v>
      </c>
      <c r="P24" s="65"/>
      <c r="Q24" s="65"/>
      <c r="R24" s="55"/>
      <c r="S24" s="56"/>
      <c r="T24" s="57"/>
      <c r="U24" s="58"/>
      <c r="V24" s="59"/>
      <c r="W24" s="59"/>
      <c r="X24" s="60"/>
      <c r="Y24" s="66"/>
      <c r="Z24" s="67"/>
      <c r="AA24" s="68"/>
      <c r="AB24" s="69"/>
      <c r="AC24" s="67"/>
      <c r="AD24" s="68"/>
      <c r="AE24" s="70"/>
      <c r="AF24" s="70"/>
      <c r="AG24" s="70"/>
      <c r="AH24" s="71"/>
      <c r="AK24">
        <f>IF(AE23&gt;AG23,1,0)</f>
        <v>0</v>
      </c>
      <c r="AL24">
        <f>IF(AE23&gt;AG23,1,0)</f>
        <v>0</v>
      </c>
      <c r="AM24">
        <f>IF(AE23&gt;AG23,1,0)</f>
        <v>0</v>
      </c>
      <c r="AZ24" s="17"/>
      <c r="BA24" s="17"/>
    </row>
    <row r="25" spans="3:53" ht="15" customHeight="1">
      <c r="C25" s="79"/>
      <c r="AZ25" s="17"/>
      <c r="BA25" s="17"/>
    </row>
    <row r="26" spans="3:53" ht="15" customHeight="1">
      <c r="C26" s="79"/>
      <c r="AZ26" s="17"/>
      <c r="BA26" s="17"/>
    </row>
    <row r="27" spans="3:53" ht="15" customHeight="1" thickBot="1">
      <c r="C27" s="79"/>
      <c r="AK27" t="s">
        <v>0</v>
      </c>
      <c r="AN27" t="s">
        <v>1</v>
      </c>
      <c r="AZ27" s="17"/>
      <c r="BA27" s="17"/>
    </row>
    <row r="28" spans="1:53" ht="15" thickBot="1">
      <c r="A28" s="2"/>
      <c r="B28" s="3" t="s">
        <v>2</v>
      </c>
      <c r="C28" s="4"/>
      <c r="D28" s="5"/>
      <c r="E28" s="6" t="str">
        <f>B30</f>
        <v>A</v>
      </c>
      <c r="F28" s="7"/>
      <c r="G28" s="8"/>
      <c r="H28" s="8"/>
      <c r="I28" s="8"/>
      <c r="J28" s="8"/>
      <c r="K28" s="5"/>
      <c r="L28" s="9" t="str">
        <f>B33</f>
        <v>B</v>
      </c>
      <c r="M28" s="10"/>
      <c r="N28" s="11"/>
      <c r="O28" s="11"/>
      <c r="P28" s="11"/>
      <c r="Q28" s="11"/>
      <c r="R28" s="12"/>
      <c r="S28" s="9" t="str">
        <f>B36</f>
        <v>C</v>
      </c>
      <c r="T28" s="10"/>
      <c r="U28" s="11"/>
      <c r="V28" s="11"/>
      <c r="W28" s="11"/>
      <c r="X28" s="11"/>
      <c r="Y28" s="13"/>
      <c r="Z28" s="14" t="s">
        <v>4</v>
      </c>
      <c r="AA28" s="10"/>
      <c r="AB28" s="12"/>
      <c r="AC28" s="14" t="s">
        <v>5</v>
      </c>
      <c r="AD28" s="10"/>
      <c r="AE28" s="11"/>
      <c r="AF28" s="14" t="s">
        <v>6</v>
      </c>
      <c r="AG28" s="10"/>
      <c r="AH28" s="15" t="s">
        <v>7</v>
      </c>
      <c r="AJ28" s="16"/>
      <c r="AK28" s="16" t="s">
        <v>8</v>
      </c>
      <c r="AL28" s="16" t="s">
        <v>9</v>
      </c>
      <c r="AM28" s="16" t="s">
        <v>10</v>
      </c>
      <c r="AN28" s="16"/>
      <c r="AO28" s="16" t="s">
        <v>11</v>
      </c>
      <c r="AP28" s="16"/>
      <c r="AQ28" s="16" t="s">
        <v>12</v>
      </c>
      <c r="AR28" s="16" t="s">
        <v>13</v>
      </c>
      <c r="AS28" s="16" t="s">
        <v>14</v>
      </c>
      <c r="AT28" s="16" t="s">
        <v>15</v>
      </c>
      <c r="AU28" s="16" t="s">
        <v>16</v>
      </c>
      <c r="AV28" s="16" t="s">
        <v>17</v>
      </c>
      <c r="AW28" s="16" t="s">
        <v>18</v>
      </c>
      <c r="AZ28" s="17"/>
      <c r="BA28" s="17"/>
    </row>
    <row r="29" spans="2:53" ht="12.75">
      <c r="B29" s="18"/>
      <c r="C29" s="19"/>
      <c r="D29" s="20"/>
      <c r="E29" s="21"/>
      <c r="F29" s="22"/>
      <c r="G29" s="23"/>
      <c r="H29" s="24"/>
      <c r="I29" s="25"/>
      <c r="J29" s="26"/>
      <c r="K29" s="27">
        <f>F32</f>
        <v>0</v>
      </c>
      <c r="L29" s="28" t="s">
        <v>19</v>
      </c>
      <c r="M29" s="29">
        <f>D32</f>
        <v>0</v>
      </c>
      <c r="N29" s="30">
        <f>IF(K29&lt;=M29,0,1)</f>
        <v>0</v>
      </c>
      <c r="O29" s="30">
        <f>IF(M29&lt;=K29,0,1)</f>
        <v>0</v>
      </c>
      <c r="P29" s="31">
        <f>SUM(N29:N31)</f>
        <v>0</v>
      </c>
      <c r="Q29" s="31">
        <f>SUM(O29:O31)</f>
        <v>0</v>
      </c>
      <c r="R29" s="27">
        <f>F35</f>
        <v>0</v>
      </c>
      <c r="S29" s="28" t="s">
        <v>19</v>
      </c>
      <c r="T29" s="29">
        <f>D35</f>
        <v>0</v>
      </c>
      <c r="U29" s="30">
        <f aca="true" t="shared" si="8" ref="U29:U34">IF(R29&lt;=T29,0,1)</f>
        <v>0</v>
      </c>
      <c r="V29" s="30">
        <f aca="true" t="shared" si="9" ref="V29:V34">IF(T29&lt;=R29,0,1)</f>
        <v>0</v>
      </c>
      <c r="W29" s="31">
        <f>SUM(U29:U31)</f>
        <v>0</v>
      </c>
      <c r="X29" s="31">
        <f>SUM(V29:V31)</f>
        <v>0</v>
      </c>
      <c r="Y29" s="32"/>
      <c r="Z29" s="33"/>
      <c r="AA29" s="34"/>
      <c r="AB29" s="35"/>
      <c r="AC29" s="33"/>
      <c r="AD29" s="34"/>
      <c r="AE29" s="36"/>
      <c r="AF29" s="36"/>
      <c r="AG29" s="36"/>
      <c r="AH29" s="37"/>
      <c r="AJ29" t="str">
        <f>CONCATENATE(C30," - ",C31)</f>
        <v>Vég Dávid - DTC-DSC SI</v>
      </c>
      <c r="AO29" t="str">
        <f>CONCATENATE(C30,"-",C31)</f>
        <v>Vég Dávid-DTC-DSC SI</v>
      </c>
      <c r="AQ29">
        <f>AE30-AG30</f>
        <v>0</v>
      </c>
      <c r="AR29">
        <f>AB30-AD30</f>
        <v>0</v>
      </c>
      <c r="AS29">
        <f>Y30-AA30</f>
        <v>0</v>
      </c>
      <c r="AT29">
        <f>IF(AG30=0,1,0)</f>
        <v>1</v>
      </c>
      <c r="AU29">
        <f>IF(AG30=1,1,0)</f>
        <v>0</v>
      </c>
      <c r="AV29">
        <f>IF(AG30=2,1,0)</f>
        <v>0</v>
      </c>
      <c r="AW29">
        <f>IF(AV29=1,AT29,-999)</f>
        <v>-999</v>
      </c>
      <c r="AZ29" s="17"/>
      <c r="BA29" s="17"/>
    </row>
    <row r="30" spans="2:53" ht="12.75">
      <c r="B30" s="38" t="s">
        <v>8</v>
      </c>
      <c r="C30" t="s">
        <v>27</v>
      </c>
      <c r="D30" s="39"/>
      <c r="E30" s="40"/>
      <c r="F30" s="41"/>
      <c r="G30" s="42"/>
      <c r="H30" s="43"/>
      <c r="I30" s="43"/>
      <c r="J30" s="44"/>
      <c r="K30" s="45">
        <f>F33</f>
        <v>0</v>
      </c>
      <c r="L30" s="46" t="s">
        <v>19</v>
      </c>
      <c r="M30" s="47">
        <f>D33</f>
        <v>0</v>
      </c>
      <c r="N30" s="48">
        <f>IF(K30&lt;=M30,0,1)</f>
        <v>0</v>
      </c>
      <c r="O30" s="48">
        <f>IF(M30&lt;=K30,0,1)</f>
        <v>0</v>
      </c>
      <c r="P30" s="49">
        <f>IF(P29&lt;=Q29,0,1)</f>
        <v>0</v>
      </c>
      <c r="Q30" s="49">
        <f>IF(Q29&lt;=P29,0,1)</f>
        <v>0</v>
      </c>
      <c r="R30" s="45">
        <f>F36</f>
        <v>0</v>
      </c>
      <c r="S30" s="46" t="s">
        <v>19</v>
      </c>
      <c r="T30" s="47">
        <f>D36</f>
        <v>0</v>
      </c>
      <c r="U30" s="48">
        <f t="shared" si="8"/>
        <v>0</v>
      </c>
      <c r="V30" s="48">
        <f t="shared" si="9"/>
        <v>0</v>
      </c>
      <c r="W30" s="49">
        <f>IF(W29&lt;=X29,0,1)</f>
        <v>0</v>
      </c>
      <c r="X30" s="49">
        <f>IF(X29&lt;=W29,0,1)</f>
        <v>0</v>
      </c>
      <c r="Y30" s="50">
        <f>SUM(K29:K31,R29:R31)</f>
        <v>0</v>
      </c>
      <c r="Z30" s="46" t="s">
        <v>19</v>
      </c>
      <c r="AA30" s="51">
        <f>SUM(M29:M31,T29:T31)</f>
        <v>0</v>
      </c>
      <c r="AB30" s="52">
        <f>SUM(P29,W29)</f>
        <v>0</v>
      </c>
      <c r="AC30" s="46" t="s">
        <v>19</v>
      </c>
      <c r="AD30" s="47">
        <f>Q29+X29</f>
        <v>0</v>
      </c>
      <c r="AE30" s="52">
        <f>SUM(I30,P30,W30)</f>
        <v>0</v>
      </c>
      <c r="AF30" s="46" t="s">
        <v>19</v>
      </c>
      <c r="AG30" s="47">
        <f>SUM(J30,Q30,X30)</f>
        <v>0</v>
      </c>
      <c r="AH30" s="53">
        <f>IF(OR(AE30&gt;0,AG30&gt;0),RANK(AN30,AN30:$AO36,0),0)</f>
        <v>0</v>
      </c>
      <c r="AK30">
        <f>IF(AE30&gt;AG30,1,0)</f>
        <v>0</v>
      </c>
      <c r="AL30">
        <f>IF(AE30&gt;AG30,1,0)</f>
        <v>0</v>
      </c>
      <c r="AM30">
        <f>IF(AE30&gt;AG30,1,0)</f>
        <v>0</v>
      </c>
      <c r="AN30">
        <f>1000*AE30+(AB30-AD30)*100+Y30-AA30</f>
        <v>0</v>
      </c>
      <c r="AZ30" s="17"/>
      <c r="BA30" s="17"/>
    </row>
    <row r="31" spans="2:53" ht="13.5" thickBot="1">
      <c r="B31" s="54"/>
      <c r="C31" t="s">
        <v>24</v>
      </c>
      <c r="D31" s="55"/>
      <c r="E31" s="56"/>
      <c r="F31" s="57"/>
      <c r="G31" s="58"/>
      <c r="H31" s="59"/>
      <c r="I31" s="59"/>
      <c r="J31" s="60"/>
      <c r="K31" s="61">
        <f>F34</f>
        <v>0</v>
      </c>
      <c r="L31" s="62" t="s">
        <v>19</v>
      </c>
      <c r="M31" s="63">
        <f>D34</f>
        <v>0</v>
      </c>
      <c r="N31" s="64">
        <f>IF(K31&lt;=M31,0,1)</f>
        <v>0</v>
      </c>
      <c r="O31" s="64">
        <f>IF(M31&lt;=K31,0,1)</f>
        <v>0</v>
      </c>
      <c r="P31" s="65"/>
      <c r="Q31" s="65"/>
      <c r="R31" s="45">
        <f>F37</f>
        <v>0</v>
      </c>
      <c r="S31" s="46" t="s">
        <v>19</v>
      </c>
      <c r="T31" s="47">
        <f>D37</f>
        <v>0</v>
      </c>
      <c r="U31" s="64">
        <f t="shared" si="8"/>
        <v>0</v>
      </c>
      <c r="V31" s="64">
        <f t="shared" si="9"/>
        <v>0</v>
      </c>
      <c r="W31" s="65"/>
      <c r="X31" s="65"/>
      <c r="Y31" s="66"/>
      <c r="Z31" s="67"/>
      <c r="AA31" s="68"/>
      <c r="AB31" s="69"/>
      <c r="AC31" s="67"/>
      <c r="AD31" s="68"/>
      <c r="AE31" s="70"/>
      <c r="AF31" s="70"/>
      <c r="AG31" s="70"/>
      <c r="AH31" s="71"/>
      <c r="AK31">
        <f>IF(AE30&lt;AG30,1,0)</f>
        <v>0</v>
      </c>
      <c r="AL31">
        <f>IF(AE30&lt;AG30,1,0)</f>
        <v>0</v>
      </c>
      <c r="AM31">
        <f>IF(AE30&lt;AG30,1,0)</f>
        <v>0</v>
      </c>
      <c r="AZ31" s="17"/>
      <c r="BA31" s="17"/>
    </row>
    <row r="32" spans="2:53" ht="12.75">
      <c r="B32" s="19"/>
      <c r="C32" s="72"/>
      <c r="D32" s="27"/>
      <c r="E32" s="28" t="s">
        <v>19</v>
      </c>
      <c r="F32" s="73"/>
      <c r="G32" s="30">
        <f aca="true" t="shared" si="10" ref="G32:G37">IF(D32&lt;=F32,0,1)</f>
        <v>0</v>
      </c>
      <c r="H32" s="30">
        <f aca="true" t="shared" si="11" ref="H32:H37">IF(F32&lt;=D32,0,1)</f>
        <v>0</v>
      </c>
      <c r="I32" s="31">
        <f>SUM(G32:G34)</f>
        <v>0</v>
      </c>
      <c r="J32" s="31">
        <f>SUM(H32:H34)</f>
        <v>0</v>
      </c>
      <c r="K32" s="20"/>
      <c r="L32" s="21"/>
      <c r="M32" s="22"/>
      <c r="N32" s="23"/>
      <c r="O32" s="24"/>
      <c r="P32" s="25"/>
      <c r="Q32" s="26"/>
      <c r="R32" s="27">
        <f>M35</f>
        <v>0</v>
      </c>
      <c r="S32" s="28" t="s">
        <v>19</v>
      </c>
      <c r="T32" s="29">
        <f>K35</f>
        <v>0</v>
      </c>
      <c r="U32" s="30">
        <f t="shared" si="8"/>
        <v>0</v>
      </c>
      <c r="V32" s="30">
        <f t="shared" si="9"/>
        <v>0</v>
      </c>
      <c r="W32" s="31">
        <f>SUM(U32:U34)</f>
        <v>0</v>
      </c>
      <c r="X32" s="31">
        <f>SUM(V32:V34)</f>
        <v>0</v>
      </c>
      <c r="Y32" s="32"/>
      <c r="Z32" s="33"/>
      <c r="AA32" s="34"/>
      <c r="AB32" s="35"/>
      <c r="AC32" s="33"/>
      <c r="AD32" s="34"/>
      <c r="AE32" s="51"/>
      <c r="AF32" s="51"/>
      <c r="AG32" s="51"/>
      <c r="AH32" s="53"/>
      <c r="AJ32" t="str">
        <f>CONCATENATE(C33," - ",C34)</f>
        <v>Szenecsár Milán - Érdi VSE</v>
      </c>
      <c r="AO32" t="str">
        <f>CONCATENATE(C33,"-",C34)</f>
        <v>Szenecsár Milán-Érdi VSE</v>
      </c>
      <c r="AQ32">
        <f>AE33-AG33</f>
        <v>0</v>
      </c>
      <c r="AR32">
        <f>AB33-AD33</f>
        <v>0</v>
      </c>
      <c r="AS32">
        <f>Y33-AA33</f>
        <v>0</v>
      </c>
      <c r="AT32">
        <f>IF(AG33=0,1,0)</f>
        <v>1</v>
      </c>
      <c r="AU32">
        <f>IF(AG33=1,1,0)</f>
        <v>0</v>
      </c>
      <c r="AV32">
        <f>IF(AG33=2,1,0)</f>
        <v>0</v>
      </c>
      <c r="AW32">
        <f>IF(AV32=1,AT32,-999)</f>
        <v>-999</v>
      </c>
      <c r="AZ32" s="17"/>
      <c r="BA32" s="17"/>
    </row>
    <row r="33" spans="2:53" ht="12.75">
      <c r="B33" s="38" t="s">
        <v>9</v>
      </c>
      <c r="C33" s="85" t="s">
        <v>33</v>
      </c>
      <c r="D33" s="45"/>
      <c r="E33" s="46" t="s">
        <v>19</v>
      </c>
      <c r="F33" s="74"/>
      <c r="G33" s="48">
        <f t="shared" si="10"/>
        <v>0</v>
      </c>
      <c r="H33" s="48">
        <f t="shared" si="11"/>
        <v>0</v>
      </c>
      <c r="I33" s="49">
        <f>IF(I32&lt;=J32,0,1)</f>
        <v>0</v>
      </c>
      <c r="J33" s="49">
        <f>IF(J32&lt;=I32,0,1)</f>
        <v>0</v>
      </c>
      <c r="K33" s="39"/>
      <c r="L33" s="40"/>
      <c r="M33" s="41"/>
      <c r="N33" s="42"/>
      <c r="O33" s="43"/>
      <c r="P33" s="43"/>
      <c r="Q33" s="44"/>
      <c r="R33" s="45">
        <f>M36</f>
        <v>0</v>
      </c>
      <c r="S33" s="46" t="s">
        <v>19</v>
      </c>
      <c r="T33" s="47">
        <f>K36</f>
        <v>0</v>
      </c>
      <c r="U33" s="48">
        <f t="shared" si="8"/>
        <v>0</v>
      </c>
      <c r="V33" s="48">
        <f t="shared" si="9"/>
        <v>0</v>
      </c>
      <c r="W33" s="49">
        <f>IF(W32&lt;=X32,0,1)</f>
        <v>0</v>
      </c>
      <c r="X33" s="49">
        <f>IF(X32&lt;=W32,0,1)</f>
        <v>0</v>
      </c>
      <c r="Y33" s="50">
        <f>SUM(D32:D34,R32:R34)</f>
        <v>0</v>
      </c>
      <c r="Z33" s="46" t="s">
        <v>19</v>
      </c>
      <c r="AA33" s="51">
        <f>SUM(F32:F34,T32:T34)</f>
        <v>0</v>
      </c>
      <c r="AB33" s="52">
        <f>SUM(I32,W32)</f>
        <v>0</v>
      </c>
      <c r="AC33" s="46" t="s">
        <v>19</v>
      </c>
      <c r="AD33" s="47">
        <f>J32+X32</f>
        <v>0</v>
      </c>
      <c r="AE33" s="52">
        <f>SUM(I33,P33,W33)</f>
        <v>0</v>
      </c>
      <c r="AF33" s="46" t="s">
        <v>19</v>
      </c>
      <c r="AG33" s="47">
        <f>SUM(J33,Q33,X33)</f>
        <v>0</v>
      </c>
      <c r="AH33" s="53">
        <f>IF(OR(AE33&gt;0,AG33&gt;0),RANK(AN33,AN30:$AO36,0),0)</f>
        <v>0</v>
      </c>
      <c r="AK33">
        <f>IF(AE33&gt;AG33,1,0)</f>
        <v>0</v>
      </c>
      <c r="AL33">
        <f>IF(AE33&gt;AG33,1,0)</f>
        <v>0</v>
      </c>
      <c r="AM33">
        <f>IF(AE33&gt;AG33,1,0)</f>
        <v>0</v>
      </c>
      <c r="AN33">
        <f>1000*AE33+(AB33-AD33)*100+Y33-AA33</f>
        <v>0</v>
      </c>
      <c r="AZ33" s="17"/>
      <c r="BA33" s="17"/>
    </row>
    <row r="34" spans="2:53" ht="13.5" thickBot="1">
      <c r="B34" s="54"/>
      <c r="C34" s="78" t="s">
        <v>31</v>
      </c>
      <c r="D34" s="61"/>
      <c r="E34" s="62" t="s">
        <v>19</v>
      </c>
      <c r="F34" s="75"/>
      <c r="G34" s="64">
        <f t="shared" si="10"/>
        <v>0</v>
      </c>
      <c r="H34" s="64">
        <f t="shared" si="11"/>
        <v>0</v>
      </c>
      <c r="I34" s="65"/>
      <c r="J34" s="65"/>
      <c r="K34" s="55"/>
      <c r="L34" s="56"/>
      <c r="M34" s="57"/>
      <c r="N34" s="58"/>
      <c r="O34" s="59"/>
      <c r="P34" s="59"/>
      <c r="Q34" s="60"/>
      <c r="R34" s="61">
        <f>M37</f>
        <v>0</v>
      </c>
      <c r="S34" s="62" t="s">
        <v>19</v>
      </c>
      <c r="T34" s="63">
        <f>K37</f>
        <v>0</v>
      </c>
      <c r="U34" s="64">
        <f t="shared" si="8"/>
        <v>0</v>
      </c>
      <c r="V34" s="64">
        <f t="shared" si="9"/>
        <v>0</v>
      </c>
      <c r="W34" s="65"/>
      <c r="X34" s="65"/>
      <c r="Y34" s="66"/>
      <c r="Z34" s="67"/>
      <c r="AA34" s="68"/>
      <c r="AB34" s="76"/>
      <c r="AC34" s="67"/>
      <c r="AD34" s="68"/>
      <c r="AE34" s="70"/>
      <c r="AF34" s="70"/>
      <c r="AG34" s="70"/>
      <c r="AH34" s="71"/>
      <c r="AK34">
        <f>IF(AE33&lt;AG33,1,0)</f>
        <v>0</v>
      </c>
      <c r="AL34">
        <f>IF(AE33&lt;AG33,1,0)</f>
        <v>0</v>
      </c>
      <c r="AM34">
        <f>IF(AE33&lt;AG33,1,0)</f>
        <v>0</v>
      </c>
      <c r="AZ34" s="17"/>
      <c r="BA34" s="17"/>
    </row>
    <row r="35" spans="2:53" ht="12.75">
      <c r="B35" s="19"/>
      <c r="C35" s="19"/>
      <c r="D35" s="27"/>
      <c r="E35" s="28" t="s">
        <v>19</v>
      </c>
      <c r="F35" s="73"/>
      <c r="G35" s="30">
        <f t="shared" si="10"/>
        <v>0</v>
      </c>
      <c r="H35" s="30">
        <f t="shared" si="11"/>
        <v>0</v>
      </c>
      <c r="I35" s="31">
        <f>SUM(G35:G37)</f>
        <v>0</v>
      </c>
      <c r="J35" s="31">
        <f>SUM(H35:H37)</f>
        <v>0</v>
      </c>
      <c r="K35" s="27"/>
      <c r="L35" s="28" t="s">
        <v>19</v>
      </c>
      <c r="M35" s="73"/>
      <c r="N35" s="30">
        <f>IF(K35&lt;=M35,0,1)</f>
        <v>0</v>
      </c>
      <c r="O35" s="30">
        <f>IF(M35&lt;=K35,0,1)</f>
        <v>0</v>
      </c>
      <c r="P35" s="31">
        <f>SUM(N35:N37)</f>
        <v>0</v>
      </c>
      <c r="Q35" s="31">
        <f>SUM(O35:O37)</f>
        <v>0</v>
      </c>
      <c r="R35" s="20"/>
      <c r="S35" s="21"/>
      <c r="T35" s="22"/>
      <c r="U35" s="23"/>
      <c r="V35" s="24"/>
      <c r="W35" s="25"/>
      <c r="X35" s="26"/>
      <c r="Y35" s="32"/>
      <c r="Z35" s="33"/>
      <c r="AA35" s="34"/>
      <c r="AB35" s="35"/>
      <c r="AC35" s="33"/>
      <c r="AD35" s="34"/>
      <c r="AE35" s="51"/>
      <c r="AF35" s="51"/>
      <c r="AG35" s="51"/>
      <c r="AH35" s="53"/>
      <c r="AJ35" t="str">
        <f>CONCATENATE(C36," - ",C37)</f>
        <v>Mosonyi András - Kilián DSE</v>
      </c>
      <c r="AO35" t="str">
        <f>CONCATENATE(C36,"-",C37)</f>
        <v>Mosonyi András-Kilián DSE</v>
      </c>
      <c r="AQ35">
        <f>AE36-AG36</f>
        <v>0</v>
      </c>
      <c r="AR35">
        <f>AB36-AD36</f>
        <v>0</v>
      </c>
      <c r="AS35">
        <f>Y36-AA36</f>
        <v>0</v>
      </c>
      <c r="AT35">
        <f>IF(AG36=0,1,0)</f>
        <v>1</v>
      </c>
      <c r="AU35">
        <f>IF(AG36=1,1,0)</f>
        <v>0</v>
      </c>
      <c r="AV35">
        <f>IF(AG36=2,1,0)</f>
        <v>0</v>
      </c>
      <c r="AW35">
        <f>IF(AV35=1,AT35,-999)</f>
        <v>-999</v>
      </c>
      <c r="AZ35" s="17"/>
      <c r="BA35" s="17"/>
    </row>
    <row r="36" spans="2:53" ht="12.75">
      <c r="B36" s="38" t="s">
        <v>10</v>
      </c>
      <c r="C36" s="85" t="s">
        <v>42</v>
      </c>
      <c r="D36" s="45"/>
      <c r="E36" s="46" t="s">
        <v>19</v>
      </c>
      <c r="F36" s="74"/>
      <c r="G36" s="48">
        <f t="shared" si="10"/>
        <v>0</v>
      </c>
      <c r="H36" s="48">
        <f t="shared" si="11"/>
        <v>0</v>
      </c>
      <c r="I36" s="49">
        <f>IF(I35&lt;=J35,0,1)</f>
        <v>0</v>
      </c>
      <c r="J36" s="49">
        <f>IF(J35&lt;=I35,0,1)</f>
        <v>0</v>
      </c>
      <c r="K36" s="45"/>
      <c r="L36" s="46" t="s">
        <v>19</v>
      </c>
      <c r="M36" s="74"/>
      <c r="N36" s="48">
        <f>IF(K36&lt;=M36,0,1)</f>
        <v>0</v>
      </c>
      <c r="O36" s="48">
        <f>IF(M36&lt;=K36,0,1)</f>
        <v>0</v>
      </c>
      <c r="P36" s="49">
        <f>IF(P35&lt;=Q35,0,1)</f>
        <v>0</v>
      </c>
      <c r="Q36" s="49">
        <f>IF(Q35&lt;=P35,0,1)</f>
        <v>0</v>
      </c>
      <c r="R36" s="39"/>
      <c r="S36" s="40"/>
      <c r="T36" s="41"/>
      <c r="U36" s="42"/>
      <c r="V36" s="43"/>
      <c r="W36" s="43"/>
      <c r="X36" s="44"/>
      <c r="Y36" s="50">
        <f>SUM(D35:D37,K35:K37)</f>
        <v>0</v>
      </c>
      <c r="Z36" s="46" t="s">
        <v>19</v>
      </c>
      <c r="AA36" s="51">
        <f>SUM(F35:F37,M35:M37)</f>
        <v>0</v>
      </c>
      <c r="AB36" s="52">
        <f>SUM(I35,P35)</f>
        <v>0</v>
      </c>
      <c r="AC36" s="46" t="s">
        <v>19</v>
      </c>
      <c r="AD36" s="47">
        <f>J35+Q35</f>
        <v>0</v>
      </c>
      <c r="AE36" s="52">
        <f>SUM(I36,P36,W36)</f>
        <v>0</v>
      </c>
      <c r="AF36" s="46" t="s">
        <v>19</v>
      </c>
      <c r="AG36" s="47">
        <f>SUM(J36,Q36,X36)</f>
        <v>0</v>
      </c>
      <c r="AH36" s="53">
        <f>IF(OR(AE36&gt;0,AG36&gt;0),RANK(AN36,AN30:$AO36,0),0)</f>
        <v>0</v>
      </c>
      <c r="AK36">
        <f>IF(AE36&gt;AG36,1,0)</f>
        <v>0</v>
      </c>
      <c r="AL36">
        <f>IF(AE36&gt;AG36,1,0)</f>
        <v>0</v>
      </c>
      <c r="AM36">
        <f>IF(AE36&gt;AG36,1,0)</f>
        <v>0</v>
      </c>
      <c r="AN36">
        <f>1000*AE36+(AB36-AD36)*100+Y36-AA36</f>
        <v>0</v>
      </c>
      <c r="AW36" t="s">
        <v>20</v>
      </c>
      <c r="AZ36" s="84"/>
      <c r="BA36" s="84"/>
    </row>
    <row r="37" spans="2:53" ht="13.5" thickBot="1">
      <c r="B37" s="77"/>
      <c r="C37" s="78" t="s">
        <v>43</v>
      </c>
      <c r="D37" s="61"/>
      <c r="E37" s="62" t="s">
        <v>19</v>
      </c>
      <c r="F37" s="75"/>
      <c r="G37" s="64">
        <f t="shared" si="10"/>
        <v>0</v>
      </c>
      <c r="H37" s="64">
        <f t="shared" si="11"/>
        <v>0</v>
      </c>
      <c r="I37" s="65"/>
      <c r="J37" s="65"/>
      <c r="K37" s="61"/>
      <c r="L37" s="62" t="s">
        <v>19</v>
      </c>
      <c r="M37" s="75"/>
      <c r="N37" s="64">
        <f>IF(K37&lt;=M37,0,1)</f>
        <v>0</v>
      </c>
      <c r="O37" s="64">
        <f>IF(M37&lt;=K37,0,1)</f>
        <v>0</v>
      </c>
      <c r="P37" s="65"/>
      <c r="Q37" s="65"/>
      <c r="R37" s="55"/>
      <c r="S37" s="56"/>
      <c r="T37" s="57"/>
      <c r="U37" s="58"/>
      <c r="V37" s="59"/>
      <c r="W37" s="59"/>
      <c r="X37" s="60"/>
      <c r="Y37" s="66"/>
      <c r="Z37" s="67"/>
      <c r="AA37" s="68"/>
      <c r="AB37" s="69"/>
      <c r="AC37" s="67"/>
      <c r="AD37" s="68"/>
      <c r="AE37" s="70"/>
      <c r="AF37" s="70"/>
      <c r="AG37" s="70"/>
      <c r="AH37" s="71"/>
      <c r="AK37">
        <f>IF(AE36&lt;AG36,1,0)</f>
        <v>0</v>
      </c>
      <c r="AL37">
        <f>IF(AE36&lt;AG36,1,0)</f>
        <v>0</v>
      </c>
      <c r="AM37">
        <f>IF(AE36&lt;AG36,1,0)</f>
        <v>0</v>
      </c>
      <c r="AZ37" s="84"/>
      <c r="BA37" s="84"/>
    </row>
    <row r="38" spans="3:53" ht="15" customHeight="1">
      <c r="C38" s="79"/>
      <c r="AZ38" s="84"/>
      <c r="BA38" s="84"/>
    </row>
    <row r="39" spans="3:53" ht="15" customHeight="1">
      <c r="C39" s="79"/>
      <c r="AZ39" s="84"/>
      <c r="BA39" s="84"/>
    </row>
    <row r="40" spans="3:53" ht="15" customHeight="1" thickBot="1">
      <c r="C40" s="79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  <c r="AG40" s="82"/>
      <c r="AH40" s="82"/>
      <c r="AK40" t="s">
        <v>0</v>
      </c>
      <c r="AN40" t="s">
        <v>1</v>
      </c>
      <c r="AZ40" s="84"/>
      <c r="BA40" s="84"/>
    </row>
    <row r="41" spans="2:53" ht="15" thickBot="1">
      <c r="B41" s="4" t="s">
        <v>2</v>
      </c>
      <c r="C41" s="4"/>
      <c r="D41" s="5"/>
      <c r="E41" s="6" t="str">
        <f>B43</f>
        <v>A</v>
      </c>
      <c r="F41" s="7"/>
      <c r="G41" s="8"/>
      <c r="H41" s="8"/>
      <c r="I41" s="8"/>
      <c r="J41" s="8"/>
      <c r="K41" s="5"/>
      <c r="L41" s="9" t="str">
        <f>B46</f>
        <v>B</v>
      </c>
      <c r="M41" s="10"/>
      <c r="N41" s="11"/>
      <c r="O41" s="11"/>
      <c r="P41" s="11"/>
      <c r="Q41" s="11"/>
      <c r="R41" s="12"/>
      <c r="S41" s="9" t="str">
        <f>B49</f>
        <v>C</v>
      </c>
      <c r="T41" s="10"/>
      <c r="U41" s="11"/>
      <c r="V41" s="11"/>
      <c r="W41" s="11"/>
      <c r="X41" s="11"/>
      <c r="Y41" s="13"/>
      <c r="Z41" s="14" t="s">
        <v>4</v>
      </c>
      <c r="AA41" s="10"/>
      <c r="AB41" s="12"/>
      <c r="AC41" s="14" t="s">
        <v>5</v>
      </c>
      <c r="AD41" s="10"/>
      <c r="AE41" s="11"/>
      <c r="AF41" s="14" t="s">
        <v>6</v>
      </c>
      <c r="AG41" s="10"/>
      <c r="AH41" s="15" t="s">
        <v>7</v>
      </c>
      <c r="AK41" s="16" t="s">
        <v>8</v>
      </c>
      <c r="AL41" s="16" t="s">
        <v>9</v>
      </c>
      <c r="AM41" s="16" t="s">
        <v>10</v>
      </c>
      <c r="AN41" s="16"/>
      <c r="AO41" s="16" t="s">
        <v>11</v>
      </c>
      <c r="AP41" s="16"/>
      <c r="AQ41" s="16" t="s">
        <v>12</v>
      </c>
      <c r="AR41" s="16" t="s">
        <v>13</v>
      </c>
      <c r="AS41" s="16" t="s">
        <v>14</v>
      </c>
      <c r="AT41" s="16" t="s">
        <v>15</v>
      </c>
      <c r="AU41" s="16" t="s">
        <v>16</v>
      </c>
      <c r="AV41" s="16" t="s">
        <v>17</v>
      </c>
      <c r="AW41" s="16" t="s">
        <v>18</v>
      </c>
      <c r="AX41" s="16"/>
      <c r="AZ41" s="84"/>
      <c r="BA41" s="84"/>
    </row>
    <row r="42" spans="2:53" ht="15">
      <c r="B42" s="18"/>
      <c r="C42" s="19"/>
      <c r="D42" s="20"/>
      <c r="E42" s="21"/>
      <c r="F42" s="22"/>
      <c r="G42" s="23"/>
      <c r="H42" s="24"/>
      <c r="I42" s="25"/>
      <c r="J42" s="26"/>
      <c r="K42" s="27">
        <f>F45</f>
        <v>0</v>
      </c>
      <c r="L42" s="28" t="s">
        <v>19</v>
      </c>
      <c r="M42" s="29">
        <f>D45</f>
        <v>0</v>
      </c>
      <c r="N42" s="30">
        <f>IF(K42&lt;=M42,0,1)</f>
        <v>0</v>
      </c>
      <c r="O42" s="30">
        <f>IF(M42&lt;=K42,0,1)</f>
        <v>0</v>
      </c>
      <c r="P42" s="31">
        <f>SUM(N42:N44)</f>
        <v>0</v>
      </c>
      <c r="Q42" s="31">
        <f>SUM(O42:O44)</f>
        <v>0</v>
      </c>
      <c r="R42" s="27">
        <f>F48</f>
        <v>0</v>
      </c>
      <c r="S42" s="28" t="s">
        <v>19</v>
      </c>
      <c r="T42" s="29">
        <f>D48</f>
        <v>0</v>
      </c>
      <c r="U42" s="30">
        <f aca="true" t="shared" si="12" ref="U42:U47">IF(R42&lt;=T42,0,1)</f>
        <v>0</v>
      </c>
      <c r="V42" s="30">
        <f aca="true" t="shared" si="13" ref="V42:V47">IF(T42&lt;=R42,0,1)</f>
        <v>0</v>
      </c>
      <c r="W42" s="31">
        <f>SUM(U42:U44)</f>
        <v>0</v>
      </c>
      <c r="X42" s="31">
        <f>SUM(V42:V44)</f>
        <v>0</v>
      </c>
      <c r="Y42" s="32"/>
      <c r="Z42" s="33"/>
      <c r="AA42" s="34"/>
      <c r="AB42" s="35"/>
      <c r="AC42" s="33"/>
      <c r="AD42" s="34"/>
      <c r="AE42" s="36"/>
      <c r="AF42" s="36"/>
      <c r="AG42" s="36"/>
      <c r="AH42" s="37"/>
      <c r="AI42" s="16"/>
      <c r="AJ42" t="str">
        <f>CONCATENATE(C43," - ",C44)</f>
        <v>Eke Máté - DTC-DSC SI</v>
      </c>
      <c r="AO42" t="str">
        <f>CONCATENATE(C43,"-",C44)</f>
        <v>Eke Máté-DTC-DSC SI</v>
      </c>
      <c r="AQ42">
        <f>AE43-AG43</f>
        <v>0</v>
      </c>
      <c r="AR42">
        <f>AB43-AD43</f>
        <v>0</v>
      </c>
      <c r="AS42">
        <f>Y43-AA43</f>
        <v>0</v>
      </c>
      <c r="AT42">
        <f>IF(AG43=0,1,0)</f>
        <v>1</v>
      </c>
      <c r="AU42">
        <f>IF(AG43=1,1,0)</f>
        <v>0</v>
      </c>
      <c r="AV42">
        <f>IF(AG43=2,1,0)</f>
        <v>0</v>
      </c>
      <c r="AW42">
        <f>IF(AV42=1,AT42,-999)</f>
        <v>-999</v>
      </c>
      <c r="AZ42" s="84"/>
      <c r="BA42" s="84"/>
    </row>
    <row r="43" spans="2:53" ht="12.75">
      <c r="B43" s="38" t="s">
        <v>8</v>
      </c>
      <c r="C43" t="s">
        <v>28</v>
      </c>
      <c r="D43" s="39"/>
      <c r="E43" s="40"/>
      <c r="F43" s="41"/>
      <c r="G43" s="42"/>
      <c r="H43" s="43"/>
      <c r="I43" s="43"/>
      <c r="J43" s="44"/>
      <c r="K43" s="45">
        <f>F46</f>
        <v>0</v>
      </c>
      <c r="L43" s="46" t="s">
        <v>19</v>
      </c>
      <c r="M43" s="47">
        <f>D46</f>
        <v>0</v>
      </c>
      <c r="N43" s="48">
        <f>IF(K43&lt;=M43,0,1)</f>
        <v>0</v>
      </c>
      <c r="O43" s="48">
        <f>IF(M43&lt;=K43,0,1)</f>
        <v>0</v>
      </c>
      <c r="P43" s="49">
        <f>IF(P42&lt;=Q42,0,1)</f>
        <v>0</v>
      </c>
      <c r="Q43" s="49">
        <f>IF(Q42&lt;=P42,0,1)</f>
        <v>0</v>
      </c>
      <c r="R43" s="45">
        <f>F49</f>
        <v>0</v>
      </c>
      <c r="S43" s="46" t="s">
        <v>19</v>
      </c>
      <c r="T43" s="47">
        <f>D49</f>
        <v>0</v>
      </c>
      <c r="U43" s="48">
        <f t="shared" si="12"/>
        <v>0</v>
      </c>
      <c r="V43" s="48">
        <f t="shared" si="13"/>
        <v>0</v>
      </c>
      <c r="W43" s="49">
        <f>IF(W42&lt;=X42,0,1)</f>
        <v>0</v>
      </c>
      <c r="X43" s="49">
        <f>IF(X42&lt;=W42,0,1)</f>
        <v>0</v>
      </c>
      <c r="Y43" s="50">
        <f>SUM(K42:K44,R42:R44,)</f>
        <v>0</v>
      </c>
      <c r="Z43" s="46" t="s">
        <v>19</v>
      </c>
      <c r="AA43" s="47">
        <f>SUM(M42:M44,T42:T44)</f>
        <v>0</v>
      </c>
      <c r="AB43" s="52">
        <f>SUM(P42,W42)</f>
        <v>0</v>
      </c>
      <c r="AC43" s="46" t="s">
        <v>19</v>
      </c>
      <c r="AD43" s="47">
        <f>Q42+X42</f>
        <v>0</v>
      </c>
      <c r="AE43" s="52">
        <f>SUM(I43,P43,W43)</f>
        <v>0</v>
      </c>
      <c r="AF43" s="46" t="s">
        <v>19</v>
      </c>
      <c r="AG43" s="47">
        <f>SUM(J43,Q43,X43)</f>
        <v>0</v>
      </c>
      <c r="AH43" s="53">
        <f>IF(OR(AE43&gt;0,AG43&gt;0),RANK(AN43,AN43:$AO49,0),0)</f>
        <v>0</v>
      </c>
      <c r="AK43">
        <f>IF(AE43&gt;AG43,1,0)</f>
        <v>0</v>
      </c>
      <c r="AL43">
        <f>IF(AE43&gt;AG43,1,0)</f>
        <v>0</v>
      </c>
      <c r="AM43">
        <f>IF(AE43&gt;AG43,1,0)</f>
        <v>0</v>
      </c>
      <c r="AN43">
        <f>1000*AE43+(AB43-AD43)*100+Y43-AA43</f>
        <v>0</v>
      </c>
      <c r="AZ43" s="84"/>
      <c r="BA43" s="84"/>
    </row>
    <row r="44" spans="2:53" ht="13.5" thickBot="1">
      <c r="B44" s="54"/>
      <c r="C44" s="78" t="s">
        <v>24</v>
      </c>
      <c r="D44" s="55"/>
      <c r="E44" s="56"/>
      <c r="F44" s="57"/>
      <c r="G44" s="58"/>
      <c r="H44" s="59"/>
      <c r="I44" s="59"/>
      <c r="J44" s="60"/>
      <c r="K44" s="61">
        <f>F47</f>
        <v>0</v>
      </c>
      <c r="L44" s="62" t="s">
        <v>19</v>
      </c>
      <c r="M44" s="63">
        <f>D47</f>
        <v>0</v>
      </c>
      <c r="N44" s="64">
        <f>IF(K44&lt;=M44,0,1)</f>
        <v>0</v>
      </c>
      <c r="O44" s="64">
        <f>IF(M44&lt;=K44,0,1)</f>
        <v>0</v>
      </c>
      <c r="P44" s="65"/>
      <c r="Q44" s="65"/>
      <c r="R44" s="45">
        <f>F50</f>
        <v>0</v>
      </c>
      <c r="S44" s="46" t="s">
        <v>19</v>
      </c>
      <c r="T44" s="47">
        <f>D50</f>
        <v>0</v>
      </c>
      <c r="U44" s="64">
        <f t="shared" si="12"/>
        <v>0</v>
      </c>
      <c r="V44" s="64">
        <f t="shared" si="13"/>
        <v>0</v>
      </c>
      <c r="W44" s="65"/>
      <c r="X44" s="65"/>
      <c r="Y44" s="66"/>
      <c r="Z44" s="67"/>
      <c r="AA44" s="68"/>
      <c r="AB44" s="69"/>
      <c r="AC44" s="67"/>
      <c r="AD44" s="68"/>
      <c r="AE44" s="70"/>
      <c r="AF44" s="70"/>
      <c r="AG44" s="70"/>
      <c r="AH44" s="71"/>
      <c r="AK44">
        <f>IF(AE43&lt;AG43,1,0)</f>
        <v>0</v>
      </c>
      <c r="AL44">
        <f>IF(AE43&lt;AG43,1,0)</f>
        <v>0</v>
      </c>
      <c r="AM44">
        <f>IF(AE43&lt;AG43,1,0)</f>
        <v>0</v>
      </c>
      <c r="AZ44" s="84"/>
      <c r="BA44" s="84"/>
    </row>
    <row r="45" spans="2:53" ht="12.75">
      <c r="B45" s="19"/>
      <c r="D45" s="27"/>
      <c r="E45" s="28" t="s">
        <v>19</v>
      </c>
      <c r="F45" s="73"/>
      <c r="G45" s="30">
        <f aca="true" t="shared" si="14" ref="G45:G50">IF(D45&lt;=F45,0,1)</f>
        <v>0</v>
      </c>
      <c r="H45" s="30">
        <f aca="true" t="shared" si="15" ref="H45:H50">IF(F45&lt;=D45,0,1)</f>
        <v>0</v>
      </c>
      <c r="I45" s="31">
        <f>SUM(G45:G47)</f>
        <v>0</v>
      </c>
      <c r="J45" s="31">
        <f>SUM(H45:H47)</f>
        <v>0</v>
      </c>
      <c r="K45" s="20"/>
      <c r="L45" s="21"/>
      <c r="M45" s="22"/>
      <c r="N45" s="23"/>
      <c r="O45" s="24"/>
      <c r="P45" s="25"/>
      <c r="Q45" s="26"/>
      <c r="R45" s="27">
        <f>M48</f>
        <v>0</v>
      </c>
      <c r="S45" s="28" t="s">
        <v>19</v>
      </c>
      <c r="T45" s="29">
        <f>K48</f>
        <v>0</v>
      </c>
      <c r="U45" s="30">
        <f t="shared" si="12"/>
        <v>0</v>
      </c>
      <c r="V45" s="30">
        <f t="shared" si="13"/>
        <v>0</v>
      </c>
      <c r="W45" s="31">
        <f>SUM(U45:U47)</f>
        <v>0</v>
      </c>
      <c r="X45" s="31">
        <f>SUM(V45:V47)</f>
        <v>0</v>
      </c>
      <c r="Y45" s="32"/>
      <c r="Z45" s="33"/>
      <c r="AA45" s="34"/>
      <c r="AB45" s="35"/>
      <c r="AC45" s="33"/>
      <c r="AD45" s="34"/>
      <c r="AE45" s="51"/>
      <c r="AF45" s="51"/>
      <c r="AG45" s="51"/>
      <c r="AH45" s="53"/>
      <c r="AJ45" t="str">
        <f>CONCATENATE(C46," - ",C47)</f>
        <v>Gerendai Péter - Danubius KSE</v>
      </c>
      <c r="AO45" t="str">
        <f>CONCATENATE(C46,"-",C47)</f>
        <v>Gerendai Péter-Danubius KSE</v>
      </c>
      <c r="AQ45">
        <f>AE46-AG46</f>
        <v>0</v>
      </c>
      <c r="AR45">
        <f>AB46-AD46</f>
        <v>0</v>
      </c>
      <c r="AS45">
        <f>Y46-AA46</f>
        <v>0</v>
      </c>
      <c r="AT45">
        <f>IF(AG46=0,1,0)</f>
        <v>1</v>
      </c>
      <c r="AU45">
        <f>IF(AG46=1,1,0)</f>
        <v>0</v>
      </c>
      <c r="AV45">
        <f>IF(AG46=2,1,0)</f>
        <v>0</v>
      </c>
      <c r="AW45">
        <f>IF(AV45=1,AT45,-999)</f>
        <v>-999</v>
      </c>
      <c r="AZ45" s="84"/>
      <c r="BA45" s="84"/>
    </row>
    <row r="46" spans="2:53" ht="12.75">
      <c r="B46" s="38" t="s">
        <v>9</v>
      </c>
      <c r="C46" t="s">
        <v>34</v>
      </c>
      <c r="D46" s="45"/>
      <c r="E46" s="46" t="s">
        <v>19</v>
      </c>
      <c r="F46" s="74"/>
      <c r="G46" s="48">
        <f t="shared" si="14"/>
        <v>0</v>
      </c>
      <c r="H46" s="48">
        <f t="shared" si="15"/>
        <v>0</v>
      </c>
      <c r="I46" s="49">
        <f>IF(I45&lt;=J45,0,1)</f>
        <v>0</v>
      </c>
      <c r="J46" s="49">
        <f>IF(J45&lt;=I45,0,1)</f>
        <v>0</v>
      </c>
      <c r="K46" s="39"/>
      <c r="L46" s="40"/>
      <c r="M46" s="41"/>
      <c r="N46" s="42"/>
      <c r="O46" s="43"/>
      <c r="P46" s="43"/>
      <c r="Q46" s="44"/>
      <c r="R46" s="45">
        <f>M49</f>
        <v>0</v>
      </c>
      <c r="S46" s="46" t="s">
        <v>19</v>
      </c>
      <c r="T46" s="47">
        <f>K49</f>
        <v>0</v>
      </c>
      <c r="U46" s="48">
        <f t="shared" si="12"/>
        <v>0</v>
      </c>
      <c r="V46" s="48">
        <f t="shared" si="13"/>
        <v>0</v>
      </c>
      <c r="W46" s="49">
        <f>IF(W45&lt;=X45,0,1)</f>
        <v>0</v>
      </c>
      <c r="X46" s="49">
        <f>IF(X45&lt;=W45,0,1)</f>
        <v>0</v>
      </c>
      <c r="Y46" s="50">
        <f>SUM(D45:D47,R45:R47,)</f>
        <v>0</v>
      </c>
      <c r="Z46" s="46" t="s">
        <v>19</v>
      </c>
      <c r="AA46" s="47">
        <f>SUM(F45:F47,T45:T47)</f>
        <v>0</v>
      </c>
      <c r="AB46" s="52">
        <f>SUM(I45,W45)</f>
        <v>0</v>
      </c>
      <c r="AC46" s="46" t="s">
        <v>19</v>
      </c>
      <c r="AD46" s="47">
        <f>J45+X45</f>
        <v>0</v>
      </c>
      <c r="AE46" s="52">
        <f>SUM(I46,P46,W46)</f>
        <v>0</v>
      </c>
      <c r="AF46" s="46" t="s">
        <v>19</v>
      </c>
      <c r="AG46" s="47">
        <f>SUM(J46,Q46,X46)</f>
        <v>0</v>
      </c>
      <c r="AH46" s="53">
        <f>IF(OR(AE46&gt;0,AG46&gt;0),RANK(AN46,AN43:$AO49,0),0)</f>
        <v>0</v>
      </c>
      <c r="AK46">
        <f>IF(AE46&gt;AG46,1,0)</f>
        <v>0</v>
      </c>
      <c r="AL46">
        <f>IF(AE46&gt;AG46,1,0)</f>
        <v>0</v>
      </c>
      <c r="AM46">
        <f>IF(AE46&gt;AG46,1,0)</f>
        <v>0</v>
      </c>
      <c r="AN46">
        <f>1000*AE46+(AB46-AD46)*100+Y46-AA46</f>
        <v>0</v>
      </c>
      <c r="AZ46" s="84"/>
      <c r="BA46" s="84"/>
    </row>
    <row r="47" spans="2:53" ht="13.5" thickBot="1">
      <c r="B47" s="54"/>
      <c r="C47" t="s">
        <v>35</v>
      </c>
      <c r="D47" s="61"/>
      <c r="E47" s="62" t="s">
        <v>19</v>
      </c>
      <c r="F47" s="75"/>
      <c r="G47" s="64">
        <f t="shared" si="14"/>
        <v>0</v>
      </c>
      <c r="H47" s="64">
        <f t="shared" si="15"/>
        <v>0</v>
      </c>
      <c r="I47" s="65"/>
      <c r="J47" s="65"/>
      <c r="K47" s="55"/>
      <c r="L47" s="56"/>
      <c r="M47" s="57"/>
      <c r="N47" s="58"/>
      <c r="O47" s="59"/>
      <c r="P47" s="59"/>
      <c r="Q47" s="60"/>
      <c r="R47" s="61">
        <f>M50</f>
        <v>0</v>
      </c>
      <c r="S47" s="62" t="s">
        <v>19</v>
      </c>
      <c r="T47" s="63">
        <f>K50</f>
        <v>0</v>
      </c>
      <c r="U47" s="64">
        <f t="shared" si="12"/>
        <v>0</v>
      </c>
      <c r="V47" s="64">
        <f t="shared" si="13"/>
        <v>0</v>
      </c>
      <c r="W47" s="65"/>
      <c r="X47" s="65"/>
      <c r="Y47" s="66"/>
      <c r="Z47" s="67"/>
      <c r="AA47" s="68"/>
      <c r="AB47" s="76"/>
      <c r="AC47" s="67"/>
      <c r="AD47" s="68"/>
      <c r="AE47" s="70"/>
      <c r="AF47" s="70"/>
      <c r="AG47" s="70"/>
      <c r="AH47" s="71"/>
      <c r="AK47">
        <f>IF(AE46&lt;AG46,1,0)</f>
        <v>0</v>
      </c>
      <c r="AL47">
        <f>IF(AE46&lt;AG46,1,0)</f>
        <v>0</v>
      </c>
      <c r="AM47">
        <f>IF(AE46&lt;AG46,1,0)</f>
        <v>0</v>
      </c>
      <c r="AZ47" s="84"/>
      <c r="BA47" s="84"/>
    </row>
    <row r="48" spans="2:53" ht="12.75">
      <c r="B48" s="19"/>
      <c r="C48" s="19"/>
      <c r="D48" s="27"/>
      <c r="E48" s="28" t="s">
        <v>19</v>
      </c>
      <c r="F48" s="73"/>
      <c r="G48" s="30">
        <f t="shared" si="14"/>
        <v>0</v>
      </c>
      <c r="H48" s="30">
        <f t="shared" si="15"/>
        <v>0</v>
      </c>
      <c r="I48" s="31">
        <f>SUM(G48:G50)</f>
        <v>0</v>
      </c>
      <c r="J48" s="31">
        <f>SUM(H48:H50)</f>
        <v>0</v>
      </c>
      <c r="K48" s="27"/>
      <c r="L48" s="28" t="s">
        <v>19</v>
      </c>
      <c r="M48" s="73"/>
      <c r="N48" s="30">
        <f>IF(K48&lt;=M48,0,1)</f>
        <v>0</v>
      </c>
      <c r="O48" s="30">
        <f>IF(M48&lt;=K48,0,1)</f>
        <v>0</v>
      </c>
      <c r="P48" s="31">
        <f>SUM(N48:N50)</f>
        <v>0</v>
      </c>
      <c r="Q48" s="31">
        <f>SUM(O48:O50)</f>
        <v>0</v>
      </c>
      <c r="R48" s="20"/>
      <c r="S48" s="21"/>
      <c r="T48" s="22"/>
      <c r="U48" s="23"/>
      <c r="V48" s="24"/>
      <c r="W48" s="25"/>
      <c r="X48" s="26"/>
      <c r="Y48" s="32"/>
      <c r="Z48" s="33"/>
      <c r="AA48" s="34"/>
      <c r="AB48" s="35"/>
      <c r="AC48" s="33"/>
      <c r="AD48" s="34"/>
      <c r="AE48" s="51"/>
      <c r="AF48" s="51"/>
      <c r="AG48" s="51"/>
      <c r="AH48" s="53"/>
      <c r="AJ48" t="str">
        <f>CONCATENATE(C49," - ",C50)</f>
        <v>Cserpák-Hegedűs Borsa - DTC-DSC SI</v>
      </c>
      <c r="AO48" t="str">
        <f>CONCATENATE(C49,"-",C50)</f>
        <v>Cserpák-Hegedűs Borsa-DTC-DSC SI</v>
      </c>
      <c r="AQ48">
        <f>AE49-AG49</f>
        <v>0</v>
      </c>
      <c r="AR48">
        <f>AB49-AD49</f>
        <v>0</v>
      </c>
      <c r="AS48">
        <f>Y49-AA49</f>
        <v>0</v>
      </c>
      <c r="AT48">
        <f>IF(AG49=0,1,0)</f>
        <v>1</v>
      </c>
      <c r="AU48">
        <f>IF(AG49=1,1,0)</f>
        <v>0</v>
      </c>
      <c r="AV48">
        <f>IF(AG49=2,1,0)</f>
        <v>0</v>
      </c>
      <c r="AW48">
        <f>IF(AV48=1,AT48,-999)</f>
        <v>-999</v>
      </c>
      <c r="AZ48" s="84"/>
      <c r="BA48" s="84"/>
    </row>
    <row r="49" spans="2:53" ht="12.75">
      <c r="B49" s="38" t="s">
        <v>10</v>
      </c>
      <c r="C49" t="s">
        <v>38</v>
      </c>
      <c r="D49" s="45"/>
      <c r="E49" s="46" t="s">
        <v>19</v>
      </c>
      <c r="F49" s="74"/>
      <c r="G49" s="48">
        <f t="shared" si="14"/>
        <v>0</v>
      </c>
      <c r="H49" s="48">
        <f t="shared" si="15"/>
        <v>0</v>
      </c>
      <c r="I49" s="49">
        <f>IF(I48&lt;=J48,0,1)</f>
        <v>0</v>
      </c>
      <c r="J49" s="49">
        <f>IF(J48&lt;=I48,0,1)</f>
        <v>0</v>
      </c>
      <c r="K49" s="45"/>
      <c r="L49" s="46" t="s">
        <v>19</v>
      </c>
      <c r="M49" s="74"/>
      <c r="N49" s="48">
        <f>IF(K49&lt;=M49,0,1)</f>
        <v>0</v>
      </c>
      <c r="O49" s="48">
        <f>IF(M49&lt;=K49,0,1)</f>
        <v>0</v>
      </c>
      <c r="P49" s="49">
        <f>IF(P48&lt;=Q48,0,1)</f>
        <v>0</v>
      </c>
      <c r="Q49" s="49">
        <f>IF(Q48&lt;=P48,0,1)</f>
        <v>0</v>
      </c>
      <c r="R49" s="39"/>
      <c r="S49" s="40"/>
      <c r="T49" s="41"/>
      <c r="U49" s="42"/>
      <c r="V49" s="43"/>
      <c r="W49" s="43"/>
      <c r="X49" s="44"/>
      <c r="Y49" s="50">
        <f>SUM(D48:D50,K48:K50,)</f>
        <v>0</v>
      </c>
      <c r="Z49" s="46" t="s">
        <v>19</v>
      </c>
      <c r="AA49" s="47">
        <f>SUM(F48:F50,M48:M50)</f>
        <v>0</v>
      </c>
      <c r="AB49" s="52">
        <f>SUM(I48,P48)</f>
        <v>0</v>
      </c>
      <c r="AC49" s="46" t="s">
        <v>19</v>
      </c>
      <c r="AD49" s="47">
        <f>J48+Q48</f>
        <v>0</v>
      </c>
      <c r="AE49" s="52">
        <f>SUM(I49,P49,W49)</f>
        <v>0</v>
      </c>
      <c r="AF49" s="46" t="s">
        <v>19</v>
      </c>
      <c r="AG49" s="47">
        <f>SUM(J49,Q49,X49)</f>
        <v>0</v>
      </c>
      <c r="AH49" s="53">
        <f>IF(OR(AE49&gt;0,AG49&gt;0),RANK(AN49,AN43:$AO49,0),0)</f>
        <v>0</v>
      </c>
      <c r="AK49">
        <f>IF(AE49&gt;AG49,1,0)</f>
        <v>0</v>
      </c>
      <c r="AL49">
        <f>IF(AE49&gt;AG49,1,0)</f>
        <v>0</v>
      </c>
      <c r="AM49">
        <f>IF(AE49&gt;AG49,1,0)</f>
        <v>0</v>
      </c>
      <c r="AN49">
        <f>1000*AE49+(AB49-AD49)*100+Y49-AA49</f>
        <v>0</v>
      </c>
      <c r="AW49" t="s">
        <v>20</v>
      </c>
      <c r="AZ49" s="84"/>
      <c r="BA49" s="84"/>
    </row>
    <row r="50" spans="2:53" ht="13.5" thickBot="1">
      <c r="B50" s="77"/>
      <c r="C50" s="78" t="s">
        <v>24</v>
      </c>
      <c r="D50" s="61"/>
      <c r="E50" s="62" t="s">
        <v>19</v>
      </c>
      <c r="F50" s="75"/>
      <c r="G50" s="64">
        <f t="shared" si="14"/>
        <v>0</v>
      </c>
      <c r="H50" s="64">
        <f t="shared" si="15"/>
        <v>0</v>
      </c>
      <c r="I50" s="65"/>
      <c r="J50" s="65"/>
      <c r="K50" s="61"/>
      <c r="L50" s="62" t="s">
        <v>19</v>
      </c>
      <c r="M50" s="75"/>
      <c r="N50" s="64">
        <f>IF(K50&lt;=M50,0,1)</f>
        <v>0</v>
      </c>
      <c r="O50" s="64">
        <f>IF(M50&lt;=K50,0,1)</f>
        <v>0</v>
      </c>
      <c r="P50" s="65"/>
      <c r="Q50" s="65"/>
      <c r="R50" s="55"/>
      <c r="S50" s="56"/>
      <c r="T50" s="57"/>
      <c r="U50" s="58"/>
      <c r="V50" s="59"/>
      <c r="W50" s="59"/>
      <c r="X50" s="60"/>
      <c r="Y50" s="66"/>
      <c r="Z50" s="67"/>
      <c r="AA50" s="68"/>
      <c r="AB50" s="69"/>
      <c r="AC50" s="67"/>
      <c r="AD50" s="68"/>
      <c r="AE50" s="70"/>
      <c r="AF50" s="70"/>
      <c r="AG50" s="70"/>
      <c r="AH50" s="71"/>
      <c r="AK50">
        <f>IF(AE49&gt;AG49,1,0)</f>
        <v>0</v>
      </c>
      <c r="AL50">
        <f>IF(AE49&gt;AG49,1,0)</f>
        <v>0</v>
      </c>
      <c r="AM50">
        <f>IF(AE49&gt;AG49,1,0)</f>
        <v>0</v>
      </c>
      <c r="AZ50" s="84"/>
      <c r="BA50" s="84"/>
    </row>
    <row r="51" spans="52:53" ht="15" customHeight="1">
      <c r="AZ51" s="84"/>
      <c r="BA51" s="84"/>
    </row>
    <row r="52" spans="52:53" ht="15" customHeight="1">
      <c r="AZ52" s="84"/>
      <c r="BA52" s="84"/>
    </row>
    <row r="53" spans="37:53" ht="15" customHeight="1" thickBot="1">
      <c r="AK53" t="s">
        <v>0</v>
      </c>
      <c r="AN53" t="s">
        <v>1</v>
      </c>
      <c r="AZ53" s="84"/>
      <c r="BA53" s="84"/>
    </row>
    <row r="54" spans="1:53" ht="15" thickBot="1">
      <c r="A54" s="2"/>
      <c r="B54" s="3" t="s">
        <v>2</v>
      </c>
      <c r="C54" s="4"/>
      <c r="D54" s="5"/>
      <c r="E54" s="6" t="str">
        <f>B56</f>
        <v>A</v>
      </c>
      <c r="F54" s="7"/>
      <c r="G54" s="8"/>
      <c r="H54" s="8"/>
      <c r="I54" s="8"/>
      <c r="J54" s="8"/>
      <c r="K54" s="5"/>
      <c r="L54" s="9" t="str">
        <f>B59</f>
        <v>B</v>
      </c>
      <c r="M54" s="10"/>
      <c r="N54" s="11"/>
      <c r="O54" s="11"/>
      <c r="P54" s="11"/>
      <c r="Q54" s="11"/>
      <c r="R54" s="12"/>
      <c r="S54" s="9" t="str">
        <f>B62</f>
        <v>C</v>
      </c>
      <c r="T54" s="10"/>
      <c r="U54" s="11"/>
      <c r="V54" s="11"/>
      <c r="W54" s="11"/>
      <c r="X54" s="11"/>
      <c r="Y54" s="13"/>
      <c r="Z54" s="14" t="s">
        <v>4</v>
      </c>
      <c r="AA54" s="10"/>
      <c r="AB54" s="12"/>
      <c r="AC54" s="14" t="s">
        <v>5</v>
      </c>
      <c r="AD54" s="10"/>
      <c r="AE54" s="11"/>
      <c r="AF54" s="14" t="s">
        <v>6</v>
      </c>
      <c r="AG54" s="10"/>
      <c r="AH54" s="15" t="s">
        <v>7</v>
      </c>
      <c r="AJ54" s="16"/>
      <c r="AK54" s="16" t="s">
        <v>8</v>
      </c>
      <c r="AL54" s="16" t="s">
        <v>9</v>
      </c>
      <c r="AM54" s="16" t="s">
        <v>10</v>
      </c>
      <c r="AN54" s="16"/>
      <c r="AO54" s="16" t="s">
        <v>11</v>
      </c>
      <c r="AP54" s="16"/>
      <c r="AQ54" s="16" t="s">
        <v>12</v>
      </c>
      <c r="AR54" s="16" t="s">
        <v>13</v>
      </c>
      <c r="AS54" s="16" t="s">
        <v>14</v>
      </c>
      <c r="AT54" s="16" t="s">
        <v>15</v>
      </c>
      <c r="AU54" s="16" t="s">
        <v>16</v>
      </c>
      <c r="AV54" s="16" t="s">
        <v>17</v>
      </c>
      <c r="AW54" s="16" t="s">
        <v>18</v>
      </c>
      <c r="AZ54" s="84"/>
      <c r="BA54" s="84"/>
    </row>
    <row r="55" spans="2:53" ht="12.75">
      <c r="B55" s="18"/>
      <c r="C55" s="19"/>
      <c r="D55" s="20"/>
      <c r="E55" s="21"/>
      <c r="F55" s="22"/>
      <c r="G55" s="23"/>
      <c r="H55" s="24"/>
      <c r="I55" s="25"/>
      <c r="J55" s="26"/>
      <c r="K55" s="27">
        <f>F58</f>
        <v>0</v>
      </c>
      <c r="L55" s="28" t="s">
        <v>19</v>
      </c>
      <c r="M55" s="29">
        <f>D58</f>
        <v>0</v>
      </c>
      <c r="N55" s="30">
        <f>IF(K55&lt;=M55,0,1)</f>
        <v>0</v>
      </c>
      <c r="O55" s="30">
        <f>IF(M55&lt;=K55,0,1)</f>
        <v>0</v>
      </c>
      <c r="P55" s="31">
        <f>SUM(N55:N57)</f>
        <v>0</v>
      </c>
      <c r="Q55" s="31">
        <f>SUM(O55:O57)</f>
        <v>0</v>
      </c>
      <c r="R55" s="27">
        <f>F61</f>
        <v>0</v>
      </c>
      <c r="S55" s="28" t="s">
        <v>19</v>
      </c>
      <c r="T55" s="29">
        <f>D61</f>
        <v>0</v>
      </c>
      <c r="U55" s="30">
        <f aca="true" t="shared" si="16" ref="U55:U60">IF(R55&lt;=T55,0,1)</f>
        <v>0</v>
      </c>
      <c r="V55" s="30">
        <f aca="true" t="shared" si="17" ref="V55:V60">IF(T55&lt;=R55,0,1)</f>
        <v>0</v>
      </c>
      <c r="W55" s="31">
        <f>SUM(U55:U57)</f>
        <v>0</v>
      </c>
      <c r="X55" s="31">
        <f>SUM(V55:V57)</f>
        <v>0</v>
      </c>
      <c r="Y55" s="32"/>
      <c r="Z55" s="33"/>
      <c r="AA55" s="34"/>
      <c r="AB55" s="35"/>
      <c r="AC55" s="33"/>
      <c r="AD55" s="34"/>
      <c r="AE55" s="36"/>
      <c r="AF55" s="36"/>
      <c r="AG55" s="36"/>
      <c r="AH55" s="37"/>
      <c r="AJ55" t="str">
        <f>CONCATENATE(C56," - ",C57)</f>
        <v>Hajdu Botond - DTC-DSC SI</v>
      </c>
      <c r="AO55" t="str">
        <f>CONCATENATE(C56,"-",C57)</f>
        <v>Hajdu Botond-DTC-DSC SI</v>
      </c>
      <c r="AQ55">
        <f>AE56-AG56</f>
        <v>0</v>
      </c>
      <c r="AR55">
        <f>AB56-AD56</f>
        <v>0</v>
      </c>
      <c r="AS55">
        <f>Y56-AA56</f>
        <v>0</v>
      </c>
      <c r="AT55">
        <f>IF(AG56=0,1,0)</f>
        <v>1</v>
      </c>
      <c r="AU55">
        <f>IF(AG56=1,1,0)</f>
        <v>0</v>
      </c>
      <c r="AV55">
        <f>IF(AG56=2,1,0)</f>
        <v>0</v>
      </c>
      <c r="AW55">
        <f>IF(AV55=1,AT55,-999)</f>
        <v>-999</v>
      </c>
      <c r="AZ55" s="84"/>
      <c r="BA55" s="84"/>
    </row>
    <row r="56" spans="2:53" ht="12.75">
      <c r="B56" s="38" t="s">
        <v>8</v>
      </c>
      <c r="C56" t="s">
        <v>29</v>
      </c>
      <c r="D56" s="39"/>
      <c r="E56" s="40"/>
      <c r="F56" s="41"/>
      <c r="G56" s="42"/>
      <c r="H56" s="43"/>
      <c r="I56" s="43"/>
      <c r="J56" s="44"/>
      <c r="K56" s="45">
        <f>F59</f>
        <v>0</v>
      </c>
      <c r="L56" s="46" t="s">
        <v>19</v>
      </c>
      <c r="M56" s="47">
        <f>D59</f>
        <v>0</v>
      </c>
      <c r="N56" s="48">
        <f>IF(K56&lt;=M56,0,1)</f>
        <v>0</v>
      </c>
      <c r="O56" s="48">
        <f>IF(M56&lt;=K56,0,1)</f>
        <v>0</v>
      </c>
      <c r="P56" s="49">
        <f>IF(P55&lt;=Q55,0,1)</f>
        <v>0</v>
      </c>
      <c r="Q56" s="49">
        <f>IF(Q55&lt;=P55,0,1)</f>
        <v>0</v>
      </c>
      <c r="R56" s="45">
        <f>F62</f>
        <v>0</v>
      </c>
      <c r="S56" s="46" t="s">
        <v>19</v>
      </c>
      <c r="T56" s="47">
        <f>D62</f>
        <v>0</v>
      </c>
      <c r="U56" s="48">
        <f t="shared" si="16"/>
        <v>0</v>
      </c>
      <c r="V56" s="48">
        <f t="shared" si="17"/>
        <v>0</v>
      </c>
      <c r="W56" s="49">
        <f>IF(W55&lt;=X55,0,1)</f>
        <v>0</v>
      </c>
      <c r="X56" s="49">
        <f>IF(X55&lt;=W55,0,1)</f>
        <v>0</v>
      </c>
      <c r="Y56" s="50">
        <f>SUM(K55:K57,R55:R57)</f>
        <v>0</v>
      </c>
      <c r="Z56" s="46" t="s">
        <v>19</v>
      </c>
      <c r="AA56" s="51">
        <f>SUM(M55:M57,T55:T57)</f>
        <v>0</v>
      </c>
      <c r="AB56" s="52">
        <f>SUM(P55,W55)</f>
        <v>0</v>
      </c>
      <c r="AC56" s="46" t="s">
        <v>19</v>
      </c>
      <c r="AD56" s="47">
        <f>Q55+X55</f>
        <v>0</v>
      </c>
      <c r="AE56" s="52">
        <f>SUM(I56,P56,W56)</f>
        <v>0</v>
      </c>
      <c r="AF56" s="46" t="s">
        <v>19</v>
      </c>
      <c r="AG56" s="47">
        <f>SUM(J56,Q56,X56)</f>
        <v>0</v>
      </c>
      <c r="AH56" s="53">
        <f>IF(OR(AE56&gt;0,AG56&gt;0),RANK(AN56,AN56:$AO62,0),0)</f>
        <v>0</v>
      </c>
      <c r="AK56">
        <f>IF(AE56&gt;AG56,1,0)</f>
        <v>0</v>
      </c>
      <c r="AL56">
        <f>IF(AE56&gt;AG56,1,0)</f>
        <v>0</v>
      </c>
      <c r="AM56">
        <f>IF(AE56&gt;AG56,1,0)</f>
        <v>0</v>
      </c>
      <c r="AN56">
        <f>1000*AE56+(AB56-AD56)*100+Y56-AA56</f>
        <v>0</v>
      </c>
      <c r="AZ56" s="84"/>
      <c r="BA56" s="84"/>
    </row>
    <row r="57" spans="2:53" ht="13.5" thickBot="1">
      <c r="B57" s="54"/>
      <c r="C57" s="78" t="s">
        <v>24</v>
      </c>
      <c r="D57" s="55"/>
      <c r="E57" s="56"/>
      <c r="F57" s="57"/>
      <c r="G57" s="58"/>
      <c r="H57" s="59"/>
      <c r="I57" s="59"/>
      <c r="J57" s="60"/>
      <c r="K57" s="61">
        <f>F60</f>
        <v>0</v>
      </c>
      <c r="L57" s="62" t="s">
        <v>19</v>
      </c>
      <c r="M57" s="63">
        <f>D60</f>
        <v>0</v>
      </c>
      <c r="N57" s="64">
        <f>IF(K57&lt;=M57,0,1)</f>
        <v>0</v>
      </c>
      <c r="O57" s="64">
        <f>IF(M57&lt;=K57,0,1)</f>
        <v>0</v>
      </c>
      <c r="P57" s="65"/>
      <c r="Q57" s="65"/>
      <c r="R57" s="45">
        <f>F63</f>
        <v>0</v>
      </c>
      <c r="S57" s="46" t="s">
        <v>19</v>
      </c>
      <c r="T57" s="47">
        <f>D63</f>
        <v>0</v>
      </c>
      <c r="U57" s="64">
        <f t="shared" si="16"/>
        <v>0</v>
      </c>
      <c r="V57" s="64">
        <f>IF(T57&lt;=R57,0,1)</f>
        <v>0</v>
      </c>
      <c r="W57" s="65"/>
      <c r="X57" s="65"/>
      <c r="Y57" s="66"/>
      <c r="Z57" s="67"/>
      <c r="AA57" s="68"/>
      <c r="AB57" s="69"/>
      <c r="AC57" s="67"/>
      <c r="AD57" s="68"/>
      <c r="AE57" s="70"/>
      <c r="AF57" s="70"/>
      <c r="AG57" s="70"/>
      <c r="AH57" s="71"/>
      <c r="AK57">
        <f>IF(AE56&lt;AG56,1,0)</f>
        <v>0</v>
      </c>
      <c r="AL57">
        <f>IF(AE56&lt;AG56,1,0)</f>
        <v>0</v>
      </c>
      <c r="AM57">
        <f>IF(AE56&lt;AG56,1,0)</f>
        <v>0</v>
      </c>
      <c r="AZ57" s="84"/>
      <c r="BA57" s="84"/>
    </row>
    <row r="58" spans="2:53" ht="12.75">
      <c r="B58" s="19"/>
      <c r="D58" s="27"/>
      <c r="E58" s="28" t="s">
        <v>19</v>
      </c>
      <c r="F58" s="73"/>
      <c r="G58" s="30">
        <f aca="true" t="shared" si="18" ref="G58:G63">IF(D58&lt;=F58,0,1)</f>
        <v>0</v>
      </c>
      <c r="H58" s="30">
        <f aca="true" t="shared" si="19" ref="H58:H63">IF(F58&lt;=D58,0,1)</f>
        <v>0</v>
      </c>
      <c r="I58" s="31">
        <f>SUM(G58:G60)</f>
        <v>0</v>
      </c>
      <c r="J58" s="31">
        <f>SUM(H58:H60)</f>
        <v>0</v>
      </c>
      <c r="K58" s="20"/>
      <c r="L58" s="21"/>
      <c r="M58" s="22"/>
      <c r="N58" s="23"/>
      <c r="O58" s="24"/>
      <c r="P58" s="25"/>
      <c r="Q58" s="26"/>
      <c r="R58" s="27">
        <f>M61</f>
        <v>0</v>
      </c>
      <c r="S58" s="28" t="s">
        <v>19</v>
      </c>
      <c r="T58" s="29">
        <f>K61</f>
        <v>0</v>
      </c>
      <c r="U58" s="30">
        <f t="shared" si="16"/>
        <v>0</v>
      </c>
      <c r="V58" s="30">
        <f t="shared" si="17"/>
        <v>0</v>
      </c>
      <c r="W58" s="31">
        <f>SUM(U58:U60)</f>
        <v>0</v>
      </c>
      <c r="X58" s="31">
        <f>SUM(V58:V60)</f>
        <v>0</v>
      </c>
      <c r="Y58" s="32"/>
      <c r="Z58" s="33"/>
      <c r="AA58" s="34"/>
      <c r="AB58" s="35"/>
      <c r="AC58" s="33"/>
      <c r="AD58" s="34"/>
      <c r="AE58" s="51"/>
      <c r="AF58" s="51"/>
      <c r="AG58" s="51"/>
      <c r="AH58" s="53"/>
      <c r="AJ58" t="str">
        <f>CONCATENATE(C59," - ",C60)</f>
        <v>Sedró Martin - DSK</v>
      </c>
      <c r="AO58" t="str">
        <f>CONCATENATE(C59,"-",C60)</f>
        <v>Sedró Martin-DSK</v>
      </c>
      <c r="AQ58">
        <f>AE59-AG59</f>
        <v>0</v>
      </c>
      <c r="AR58">
        <f>AB59-AD59</f>
        <v>0</v>
      </c>
      <c r="AS58">
        <f>Y59-AA59</f>
        <v>0</v>
      </c>
      <c r="AT58">
        <f>IF(AG59=0,1,0)</f>
        <v>1</v>
      </c>
      <c r="AU58">
        <f>IF(AG59=1,1,0)</f>
        <v>0</v>
      </c>
      <c r="AV58">
        <f>IF(AG59=2,1,0)</f>
        <v>0</v>
      </c>
      <c r="AW58">
        <f>IF(AV58=1,AT58,-999)</f>
        <v>-999</v>
      </c>
      <c r="AZ58" s="84"/>
      <c r="BA58" s="84"/>
    </row>
    <row r="59" spans="2:53" ht="12.75">
      <c r="B59" s="38" t="s">
        <v>9</v>
      </c>
      <c r="C59" t="s">
        <v>36</v>
      </c>
      <c r="D59" s="45"/>
      <c r="E59" s="46" t="s">
        <v>19</v>
      </c>
      <c r="F59" s="74"/>
      <c r="G59" s="48">
        <f t="shared" si="18"/>
        <v>0</v>
      </c>
      <c r="H59" s="48">
        <f t="shared" si="19"/>
        <v>0</v>
      </c>
      <c r="I59" s="49">
        <f>IF(I58&lt;=J58,0,1)</f>
        <v>0</v>
      </c>
      <c r="J59" s="49">
        <f>IF(J58&lt;=I58,0,1)</f>
        <v>0</v>
      </c>
      <c r="K59" s="39"/>
      <c r="L59" s="40"/>
      <c r="M59" s="41"/>
      <c r="N59" s="42"/>
      <c r="O59" s="43"/>
      <c r="P59" s="43"/>
      <c r="Q59" s="44"/>
      <c r="R59" s="45">
        <f>M62</f>
        <v>0</v>
      </c>
      <c r="S59" s="46" t="s">
        <v>19</v>
      </c>
      <c r="T59" s="47">
        <f>K62</f>
        <v>0</v>
      </c>
      <c r="U59" s="48">
        <f t="shared" si="16"/>
        <v>0</v>
      </c>
      <c r="V59" s="48">
        <f t="shared" si="17"/>
        <v>0</v>
      </c>
      <c r="W59" s="49">
        <f>IF(W58&lt;=X58,0,1)</f>
        <v>0</v>
      </c>
      <c r="X59" s="49">
        <f>IF(X58&lt;=W58,0,1)</f>
        <v>0</v>
      </c>
      <c r="Y59" s="50">
        <f>SUM(D58:D60,R58:R60)</f>
        <v>0</v>
      </c>
      <c r="Z59" s="46" t="s">
        <v>19</v>
      </c>
      <c r="AA59" s="51">
        <f>SUM(F58:F60,T58:T60)</f>
        <v>0</v>
      </c>
      <c r="AB59" s="52">
        <f>SUM(I58,W58)</f>
        <v>0</v>
      </c>
      <c r="AC59" s="46" t="s">
        <v>19</v>
      </c>
      <c r="AD59" s="47">
        <f>J58+X58</f>
        <v>0</v>
      </c>
      <c r="AE59" s="52">
        <f>SUM(I59,P59,W59)</f>
        <v>0</v>
      </c>
      <c r="AF59" s="46" t="s">
        <v>19</v>
      </c>
      <c r="AG59" s="47">
        <f>SUM(J59,Q59,X59)</f>
        <v>0</v>
      </c>
      <c r="AH59" s="53">
        <f>IF(OR(AE59&gt;0,AG59&gt;0),RANK(AN59,AN56:$AO62,0),0)</f>
        <v>0</v>
      </c>
      <c r="AK59">
        <f>IF(AE59&gt;AG59,1,0)</f>
        <v>0</v>
      </c>
      <c r="AL59">
        <f>IF(AE59&gt;AG59,1,0)</f>
        <v>0</v>
      </c>
      <c r="AM59">
        <f>IF(AE59&gt;AG59,1,0)</f>
        <v>0</v>
      </c>
      <c r="AN59">
        <f>1000*AE59+(AB59-AD59)*100+Y59-AA59</f>
        <v>0</v>
      </c>
      <c r="AZ59" s="84"/>
      <c r="BA59" s="84"/>
    </row>
    <row r="60" spans="2:53" ht="13.5" thickBot="1">
      <c r="B60" s="54"/>
      <c r="C60" t="s">
        <v>37</v>
      </c>
      <c r="D60" s="61"/>
      <c r="E60" s="62" t="s">
        <v>19</v>
      </c>
      <c r="F60" s="75"/>
      <c r="G60" s="64">
        <f t="shared" si="18"/>
        <v>0</v>
      </c>
      <c r="H60" s="64">
        <f t="shared" si="19"/>
        <v>0</v>
      </c>
      <c r="I60" s="65"/>
      <c r="J60" s="65"/>
      <c r="K60" s="55"/>
      <c r="L60" s="56"/>
      <c r="M60" s="57"/>
      <c r="N60" s="58"/>
      <c r="O60" s="59"/>
      <c r="P60" s="59"/>
      <c r="Q60" s="60"/>
      <c r="R60" s="61">
        <f>M63</f>
        <v>0</v>
      </c>
      <c r="S60" s="62" t="s">
        <v>19</v>
      </c>
      <c r="T60" s="63">
        <f>K63</f>
        <v>0</v>
      </c>
      <c r="U60" s="64">
        <f t="shared" si="16"/>
        <v>0</v>
      </c>
      <c r="V60" s="64">
        <f t="shared" si="17"/>
        <v>0</v>
      </c>
      <c r="W60" s="65"/>
      <c r="X60" s="65"/>
      <c r="Y60" s="66"/>
      <c r="Z60" s="67"/>
      <c r="AA60" s="68"/>
      <c r="AB60" s="76"/>
      <c r="AC60" s="67"/>
      <c r="AD60" s="68"/>
      <c r="AE60" s="70"/>
      <c r="AF60" s="70"/>
      <c r="AG60" s="70"/>
      <c r="AH60" s="71"/>
      <c r="AK60">
        <f>IF(AE59&lt;AG59,1,0)</f>
        <v>0</v>
      </c>
      <c r="AL60">
        <f>IF(AE59&lt;AG59,1,0)</f>
        <v>0</v>
      </c>
      <c r="AM60">
        <f>IF(AE59&lt;AG59,1,0)</f>
        <v>0</v>
      </c>
      <c r="AZ60" s="84"/>
      <c r="BA60" s="84"/>
    </row>
    <row r="61" spans="2:53" ht="12.75">
      <c r="B61" s="19"/>
      <c r="C61" s="19"/>
      <c r="D61" s="27"/>
      <c r="E61" s="28" t="s">
        <v>19</v>
      </c>
      <c r="F61" s="73"/>
      <c r="G61" s="30">
        <f t="shared" si="18"/>
        <v>0</v>
      </c>
      <c r="H61" s="30">
        <f t="shared" si="19"/>
        <v>0</v>
      </c>
      <c r="I61" s="31">
        <f>SUM(G61:G63)</f>
        <v>0</v>
      </c>
      <c r="J61" s="31">
        <f>SUM(H61:H63)</f>
        <v>0</v>
      </c>
      <c r="K61" s="27"/>
      <c r="L61" s="28" t="s">
        <v>19</v>
      </c>
      <c r="M61" s="73"/>
      <c r="N61" s="30">
        <f>IF(K61&lt;=M61,0,1)</f>
        <v>0</v>
      </c>
      <c r="O61" s="30">
        <f>IF(M61&lt;=K61,0,1)</f>
        <v>0</v>
      </c>
      <c r="P61" s="31">
        <f>SUM(N61:N63)</f>
        <v>0</v>
      </c>
      <c r="Q61" s="31">
        <f>SUM(O61:O63)</f>
        <v>0</v>
      </c>
      <c r="R61" s="20"/>
      <c r="S61" s="21"/>
      <c r="T61" s="22"/>
      <c r="U61" s="23"/>
      <c r="V61" s="24"/>
      <c r="W61" s="25"/>
      <c r="X61" s="26"/>
      <c r="Y61" s="32"/>
      <c r="Z61" s="33"/>
      <c r="AA61" s="34"/>
      <c r="AB61" s="35"/>
      <c r="AC61" s="33"/>
      <c r="AD61" s="34"/>
      <c r="AE61" s="51"/>
      <c r="AF61" s="51"/>
      <c r="AG61" s="51"/>
      <c r="AH61" s="53"/>
      <c r="AJ61" t="str">
        <f>CONCATENATE(C62," - ",C63)</f>
        <v>Csizmadia Vince  - Bodajk</v>
      </c>
      <c r="AO61" t="str">
        <f>CONCATENATE(C62,"-",C63)</f>
        <v>Csizmadia Vince -Bodajk</v>
      </c>
      <c r="AQ61">
        <f>AE62-AG62</f>
        <v>0</v>
      </c>
      <c r="AR61">
        <f>AB62-AD62</f>
        <v>0</v>
      </c>
      <c r="AS61">
        <f>Y62-AA62</f>
        <v>0</v>
      </c>
      <c r="AT61">
        <f>IF(AG62=0,1,0)</f>
        <v>1</v>
      </c>
      <c r="AU61">
        <f>IF(AG62=1,1,0)</f>
        <v>0</v>
      </c>
      <c r="AV61">
        <f>IF(AG62=2,1,0)</f>
        <v>0</v>
      </c>
      <c r="AW61">
        <f>IF(AV61=1,AT61,-999)</f>
        <v>-999</v>
      </c>
      <c r="AZ61" s="84"/>
      <c r="BA61" s="84"/>
    </row>
    <row r="62" spans="2:53" ht="12.75">
      <c r="B62" s="38" t="s">
        <v>10</v>
      </c>
      <c r="C62" t="s">
        <v>44</v>
      </c>
      <c r="D62" s="45"/>
      <c r="E62" s="46" t="s">
        <v>19</v>
      </c>
      <c r="F62" s="74"/>
      <c r="G62" s="48">
        <f t="shared" si="18"/>
        <v>0</v>
      </c>
      <c r="H62" s="48">
        <f t="shared" si="19"/>
        <v>0</v>
      </c>
      <c r="I62" s="49">
        <f>IF(I61&lt;=J61,0,1)</f>
        <v>0</v>
      </c>
      <c r="J62" s="49">
        <f>IF(J61&lt;=I61,0,1)</f>
        <v>0</v>
      </c>
      <c r="K62" s="45"/>
      <c r="L62" s="46" t="s">
        <v>19</v>
      </c>
      <c r="M62" s="74"/>
      <c r="N62" s="48">
        <f>IF(K62&lt;=M62,0,1)</f>
        <v>0</v>
      </c>
      <c r="O62" s="48">
        <f>IF(M62&lt;=K62,0,1)</f>
        <v>0</v>
      </c>
      <c r="P62" s="49">
        <f>IF(P61&lt;=Q61,0,1)</f>
        <v>0</v>
      </c>
      <c r="Q62" s="49">
        <f>IF(Q61&lt;=P61,0,1)</f>
        <v>0</v>
      </c>
      <c r="R62" s="39"/>
      <c r="S62" s="40"/>
      <c r="T62" s="41"/>
      <c r="U62" s="42"/>
      <c r="V62" s="43"/>
      <c r="W62" s="43"/>
      <c r="X62" s="44"/>
      <c r="Y62" s="50">
        <f>SUM(D61:D63,K61:K63)</f>
        <v>0</v>
      </c>
      <c r="Z62" s="46" t="s">
        <v>19</v>
      </c>
      <c r="AA62" s="51">
        <f>SUM(F61:F63,M61:M63)</f>
        <v>0</v>
      </c>
      <c r="AB62" s="52">
        <f>SUM(I61,P61)</f>
        <v>0</v>
      </c>
      <c r="AC62" s="46" t="s">
        <v>19</v>
      </c>
      <c r="AD62" s="47">
        <f>J61+Q61</f>
        <v>0</v>
      </c>
      <c r="AE62" s="52">
        <f>SUM(I62,P62,W62)</f>
        <v>0</v>
      </c>
      <c r="AF62" s="46" t="s">
        <v>19</v>
      </c>
      <c r="AG62" s="47">
        <f>SUM(J62,Q62,X62)</f>
        <v>0</v>
      </c>
      <c r="AH62" s="53">
        <f>IF(OR(AE62&gt;0,AG62&gt;0),RANK(AN62,AN56:$AO62,0),0)</f>
        <v>0</v>
      </c>
      <c r="AK62">
        <f>IF(AE62&gt;AG62,1,0)</f>
        <v>0</v>
      </c>
      <c r="AL62">
        <f>IF(AE62&gt;AG62,1,0)</f>
        <v>0</v>
      </c>
      <c r="AM62">
        <f>IF(AE62&gt;AG62,1,0)</f>
        <v>0</v>
      </c>
      <c r="AN62">
        <f>1000*AE62+(AB62-AD62)*100+Y62-AA62</f>
        <v>0</v>
      </c>
      <c r="AW62" t="s">
        <v>20</v>
      </c>
      <c r="AZ62" s="84"/>
      <c r="BA62" s="84"/>
    </row>
    <row r="63" spans="2:53" ht="13.5" thickBot="1">
      <c r="B63" s="77"/>
      <c r="C63" s="78" t="s">
        <v>45</v>
      </c>
      <c r="D63" s="61"/>
      <c r="E63" s="62" t="s">
        <v>19</v>
      </c>
      <c r="F63" s="75"/>
      <c r="G63" s="64">
        <f t="shared" si="18"/>
        <v>0</v>
      </c>
      <c r="H63" s="64">
        <f t="shared" si="19"/>
        <v>0</v>
      </c>
      <c r="I63" s="65"/>
      <c r="J63" s="65"/>
      <c r="K63" s="61"/>
      <c r="L63" s="62" t="s">
        <v>19</v>
      </c>
      <c r="M63" s="75"/>
      <c r="N63" s="64">
        <f>IF(K63&lt;=M63,0,1)</f>
        <v>0</v>
      </c>
      <c r="O63" s="64">
        <f>IF(M63&lt;=K63,0,1)</f>
        <v>0</v>
      </c>
      <c r="P63" s="65"/>
      <c r="Q63" s="65"/>
      <c r="R63" s="55"/>
      <c r="S63" s="56"/>
      <c r="T63" s="57"/>
      <c r="U63" s="58"/>
      <c r="V63" s="59"/>
      <c r="W63" s="59"/>
      <c r="X63" s="60"/>
      <c r="Y63" s="66"/>
      <c r="Z63" s="67"/>
      <c r="AA63" s="68"/>
      <c r="AB63" s="69"/>
      <c r="AC63" s="67"/>
      <c r="AD63" s="68"/>
      <c r="AE63" s="70"/>
      <c r="AF63" s="70"/>
      <c r="AG63" s="70"/>
      <c r="AH63" s="71"/>
      <c r="AK63">
        <f>IF(AE62&lt;AG62,1,0)</f>
        <v>0</v>
      </c>
      <c r="AL63">
        <f>IF(AE62&lt;AG62,1,0)</f>
        <v>0</v>
      </c>
      <c r="AM63">
        <f>IF(AE62&lt;AG62,1,0)</f>
        <v>0</v>
      </c>
      <c r="AZ63" s="84"/>
      <c r="BA63" s="84"/>
    </row>
    <row r="64" spans="3:53" ht="15" customHeight="1">
      <c r="C64" s="79"/>
      <c r="AZ64" s="84"/>
      <c r="BA64" s="84"/>
    </row>
    <row r="65" spans="3:53" ht="15" customHeight="1">
      <c r="C65" s="79"/>
      <c r="AZ65" s="84"/>
      <c r="BA65" s="84"/>
    </row>
    <row r="66" spans="3:53" ht="15" customHeight="1" thickBot="1">
      <c r="C66" s="79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2"/>
      <c r="AG66" s="82"/>
      <c r="AH66" s="82"/>
      <c r="AK66" t="s">
        <v>0</v>
      </c>
      <c r="AN66" t="s">
        <v>1</v>
      </c>
      <c r="AZ66" s="84"/>
      <c r="BA66" s="84"/>
    </row>
    <row r="67" spans="2:53" ht="15" thickBot="1">
      <c r="B67" s="4" t="s">
        <v>2</v>
      </c>
      <c r="C67" s="4"/>
      <c r="D67" s="5"/>
      <c r="E67" s="6" t="str">
        <f>B69</f>
        <v>A</v>
      </c>
      <c r="F67" s="7"/>
      <c r="G67" s="8"/>
      <c r="H67" s="8"/>
      <c r="I67" s="8"/>
      <c r="J67" s="8"/>
      <c r="K67" s="5"/>
      <c r="L67" s="9" t="str">
        <f>B72</f>
        <v>B</v>
      </c>
      <c r="M67" s="10"/>
      <c r="N67" s="11"/>
      <c r="O67" s="11"/>
      <c r="P67" s="11"/>
      <c r="Q67" s="11"/>
      <c r="R67" s="12"/>
      <c r="S67" s="9" t="str">
        <f>B75</f>
        <v>C</v>
      </c>
      <c r="T67" s="10"/>
      <c r="U67" s="11"/>
      <c r="V67" s="11"/>
      <c r="W67" s="11"/>
      <c r="X67" s="11"/>
      <c r="Y67" s="13"/>
      <c r="Z67" s="14" t="s">
        <v>4</v>
      </c>
      <c r="AA67" s="10"/>
      <c r="AB67" s="12"/>
      <c r="AC67" s="14" t="s">
        <v>5</v>
      </c>
      <c r="AD67" s="10"/>
      <c r="AE67" s="11"/>
      <c r="AF67" s="14" t="s">
        <v>6</v>
      </c>
      <c r="AG67" s="10"/>
      <c r="AH67" s="15" t="s">
        <v>7</v>
      </c>
      <c r="AK67" s="16" t="s">
        <v>8</v>
      </c>
      <c r="AL67" s="16" t="s">
        <v>9</v>
      </c>
      <c r="AM67" s="16" t="s">
        <v>10</v>
      </c>
      <c r="AN67" s="16"/>
      <c r="AO67" s="16" t="s">
        <v>11</v>
      </c>
      <c r="AP67" s="16"/>
      <c r="AQ67" s="16" t="s">
        <v>12</v>
      </c>
      <c r="AR67" s="16" t="s">
        <v>13</v>
      </c>
      <c r="AS67" s="16" t="s">
        <v>14</v>
      </c>
      <c r="AT67" s="16" t="s">
        <v>15</v>
      </c>
      <c r="AU67" s="16" t="s">
        <v>16</v>
      </c>
      <c r="AV67" s="16" t="s">
        <v>17</v>
      </c>
      <c r="AW67" s="16" t="s">
        <v>18</v>
      </c>
      <c r="AX67" s="16"/>
      <c r="AY67" s="16"/>
      <c r="AZ67" s="84"/>
      <c r="BA67" s="84"/>
    </row>
    <row r="68" spans="2:53" ht="15">
      <c r="B68" s="18"/>
      <c r="C68" s="19"/>
      <c r="D68" s="20"/>
      <c r="E68" s="21"/>
      <c r="F68" s="22"/>
      <c r="G68" s="23"/>
      <c r="H68" s="24"/>
      <c r="I68" s="25"/>
      <c r="J68" s="26"/>
      <c r="K68" s="27">
        <f>F71</f>
        <v>0</v>
      </c>
      <c r="L68" s="28" t="s">
        <v>19</v>
      </c>
      <c r="M68" s="29">
        <f>D71</f>
        <v>0</v>
      </c>
      <c r="N68" s="30">
        <f>IF(K68&lt;=M68,0,1)</f>
        <v>0</v>
      </c>
      <c r="O68" s="30">
        <f>IF(M68&lt;=K68,0,1)</f>
        <v>0</v>
      </c>
      <c r="P68" s="31">
        <f>SUM(N68:N70)</f>
        <v>0</v>
      </c>
      <c r="Q68" s="31">
        <f>SUM(O68:O70)</f>
        <v>0</v>
      </c>
      <c r="R68" s="27">
        <f>F74</f>
        <v>0</v>
      </c>
      <c r="S68" s="28" t="s">
        <v>19</v>
      </c>
      <c r="T68" s="29">
        <f>D74</f>
        <v>0</v>
      </c>
      <c r="U68" s="30">
        <f aca="true" t="shared" si="20" ref="U68:U73">IF(R68&lt;=T68,0,1)</f>
        <v>0</v>
      </c>
      <c r="V68" s="30">
        <f aca="true" t="shared" si="21" ref="V68:V73">IF(T68&lt;=R68,0,1)</f>
        <v>0</v>
      </c>
      <c r="W68" s="31">
        <f>SUM(U68:U70)</f>
        <v>0</v>
      </c>
      <c r="X68" s="31">
        <f>SUM(V68:V70)</f>
        <v>0</v>
      </c>
      <c r="Y68" s="32"/>
      <c r="Z68" s="33"/>
      <c r="AA68" s="34"/>
      <c r="AB68" s="35"/>
      <c r="AC68" s="33"/>
      <c r="AD68" s="34"/>
      <c r="AE68" s="36"/>
      <c r="AF68" s="36"/>
      <c r="AG68" s="36"/>
      <c r="AH68" s="37"/>
      <c r="AI68" s="16"/>
      <c r="AJ68" t="str">
        <f>CONCATENATE(C69," - ",C70)</f>
        <v> - </v>
      </c>
      <c r="AO68" t="str">
        <f>CONCATENATE(C69,"-",C70)</f>
        <v>-</v>
      </c>
      <c r="AQ68">
        <f>AE69-AG69</f>
        <v>0</v>
      </c>
      <c r="AR68">
        <f>AB69-AD69</f>
        <v>0</v>
      </c>
      <c r="AS68">
        <f>Y69-AA69</f>
        <v>0</v>
      </c>
      <c r="AT68">
        <f>IF(AG69=0,1,0)</f>
        <v>1</v>
      </c>
      <c r="AU68">
        <f>IF(AG69=1,1,0)</f>
        <v>0</v>
      </c>
      <c r="AV68">
        <f>IF(AG69=2,1,0)</f>
        <v>0</v>
      </c>
      <c r="AW68">
        <f>IF(AV68=1,AT68,-999)</f>
        <v>-999</v>
      </c>
      <c r="AZ68" s="84"/>
      <c r="BA68" s="84"/>
    </row>
    <row r="69" spans="2:53" ht="12.75">
      <c r="B69" s="38" t="s">
        <v>8</v>
      </c>
      <c r="D69" s="39"/>
      <c r="E69" s="40"/>
      <c r="F69" s="41"/>
      <c r="G69" s="42"/>
      <c r="H69" s="43"/>
      <c r="I69" s="43"/>
      <c r="J69" s="44"/>
      <c r="K69" s="45">
        <f>F72</f>
        <v>0</v>
      </c>
      <c r="L69" s="46" t="s">
        <v>19</v>
      </c>
      <c r="M69" s="47">
        <f>D72</f>
        <v>0</v>
      </c>
      <c r="N69" s="48">
        <f>IF(K69&lt;=M69,0,1)</f>
        <v>0</v>
      </c>
      <c r="O69" s="48">
        <f>IF(M69&lt;=K69,0,1)</f>
        <v>0</v>
      </c>
      <c r="P69" s="49">
        <f>IF(P68&lt;=Q68,0,1)</f>
        <v>0</v>
      </c>
      <c r="Q69" s="49">
        <f>IF(Q68&lt;=P68,0,1)</f>
        <v>0</v>
      </c>
      <c r="R69" s="45">
        <f>F75</f>
        <v>0</v>
      </c>
      <c r="S69" s="46" t="s">
        <v>19</v>
      </c>
      <c r="T69" s="47">
        <f>D75</f>
        <v>0</v>
      </c>
      <c r="U69" s="48">
        <f t="shared" si="20"/>
        <v>0</v>
      </c>
      <c r="V69" s="48">
        <f t="shared" si="21"/>
        <v>0</v>
      </c>
      <c r="W69" s="49">
        <f>IF(W68&lt;=X68,0,1)</f>
        <v>0</v>
      </c>
      <c r="X69" s="49">
        <f>IF(X68&lt;=W68,0,1)</f>
        <v>0</v>
      </c>
      <c r="Y69" s="50">
        <f>SUM(K68:K70,R68:R70,)</f>
        <v>0</v>
      </c>
      <c r="Z69" s="46" t="s">
        <v>19</v>
      </c>
      <c r="AA69" s="47">
        <f>SUM(M68:M70,T68:T70)</f>
        <v>0</v>
      </c>
      <c r="AB69" s="52">
        <f>SUM(P68,W68)</f>
        <v>0</v>
      </c>
      <c r="AC69" s="46" t="s">
        <v>19</v>
      </c>
      <c r="AD69" s="47">
        <f>Q68+X68</f>
        <v>0</v>
      </c>
      <c r="AE69" s="52">
        <f>SUM(I69,P69,W69)</f>
        <v>0</v>
      </c>
      <c r="AF69" s="46" t="s">
        <v>19</v>
      </c>
      <c r="AG69" s="47">
        <f>SUM(J69,Q69,X69)</f>
        <v>0</v>
      </c>
      <c r="AH69" s="53">
        <f>IF(OR(AE69&gt;0,AG69&gt;0),RANK(AN69,AN69:$AO75,0),0)</f>
        <v>0</v>
      </c>
      <c r="AK69">
        <f>IF(AE69&gt;AG69,1,0)</f>
        <v>0</v>
      </c>
      <c r="AL69">
        <f>IF(AE69&gt;AG69,1,0)</f>
        <v>0</v>
      </c>
      <c r="AM69">
        <f>IF(AE69&gt;AG69,1,0)</f>
        <v>0</v>
      </c>
      <c r="AN69">
        <f>1000*AE69+(AB69-AD69)*100+Y69-AA69</f>
        <v>0</v>
      </c>
      <c r="AZ69" s="84"/>
      <c r="BA69" s="84"/>
    </row>
    <row r="70" spans="2:53" ht="13.5" thickBot="1">
      <c r="B70" s="54"/>
      <c r="C70" s="78"/>
      <c r="D70" s="55"/>
      <c r="E70" s="56"/>
      <c r="F70" s="57"/>
      <c r="G70" s="58"/>
      <c r="H70" s="59"/>
      <c r="I70" s="59"/>
      <c r="J70" s="60"/>
      <c r="K70" s="61">
        <f>F73</f>
        <v>0</v>
      </c>
      <c r="L70" s="62" t="s">
        <v>19</v>
      </c>
      <c r="M70" s="63">
        <f>D73</f>
        <v>0</v>
      </c>
      <c r="N70" s="64">
        <f>IF(K70&lt;=M70,0,1)</f>
        <v>0</v>
      </c>
      <c r="O70" s="64">
        <f>IF(M70&lt;=K70,0,1)</f>
        <v>0</v>
      </c>
      <c r="P70" s="65"/>
      <c r="Q70" s="65"/>
      <c r="R70" s="45">
        <f>F76</f>
        <v>0</v>
      </c>
      <c r="S70" s="46" t="s">
        <v>19</v>
      </c>
      <c r="T70" s="47">
        <f>D76</f>
        <v>0</v>
      </c>
      <c r="U70" s="64">
        <f t="shared" si="20"/>
        <v>0</v>
      </c>
      <c r="V70" s="64">
        <f t="shared" si="21"/>
        <v>0</v>
      </c>
      <c r="W70" s="65"/>
      <c r="X70" s="65"/>
      <c r="Y70" s="66"/>
      <c r="Z70" s="67"/>
      <c r="AA70" s="68"/>
      <c r="AB70" s="69"/>
      <c r="AC70" s="67"/>
      <c r="AD70" s="68"/>
      <c r="AE70" s="70"/>
      <c r="AF70" s="70"/>
      <c r="AG70" s="70"/>
      <c r="AH70" s="71"/>
      <c r="AK70">
        <f>IF(AE69&lt;AG69,1,0)</f>
        <v>0</v>
      </c>
      <c r="AL70">
        <f>IF(AE69&lt;AG69,1,0)</f>
        <v>0</v>
      </c>
      <c r="AM70">
        <f>IF(AE69&lt;AG69,1,0)</f>
        <v>0</v>
      </c>
      <c r="AZ70" s="84"/>
      <c r="BA70" s="84"/>
    </row>
    <row r="71" spans="2:53" ht="12.75">
      <c r="B71" s="19"/>
      <c r="D71" s="27"/>
      <c r="E71" s="28" t="s">
        <v>19</v>
      </c>
      <c r="F71" s="73"/>
      <c r="G71" s="30">
        <f aca="true" t="shared" si="22" ref="G71:G76">IF(D71&lt;=F71,0,1)</f>
        <v>0</v>
      </c>
      <c r="H71" s="30">
        <f aca="true" t="shared" si="23" ref="H71:H76">IF(F71&lt;=D71,0,1)</f>
        <v>0</v>
      </c>
      <c r="I71" s="31">
        <f>SUM(G71:G73)</f>
        <v>0</v>
      </c>
      <c r="J71" s="31">
        <f>SUM(H71:H73)</f>
        <v>0</v>
      </c>
      <c r="K71" s="20"/>
      <c r="L71" s="21"/>
      <c r="M71" s="22"/>
      <c r="N71" s="23"/>
      <c r="O71" s="24"/>
      <c r="P71" s="25"/>
      <c r="Q71" s="26"/>
      <c r="R71" s="27">
        <f>M74</f>
        <v>0</v>
      </c>
      <c r="S71" s="28" t="s">
        <v>19</v>
      </c>
      <c r="T71" s="29">
        <f>K74</f>
        <v>0</v>
      </c>
      <c r="U71" s="30">
        <f t="shared" si="20"/>
        <v>0</v>
      </c>
      <c r="V71" s="30">
        <f t="shared" si="21"/>
        <v>0</v>
      </c>
      <c r="W71" s="31">
        <f>SUM(U71:U73)</f>
        <v>0</v>
      </c>
      <c r="X71" s="31">
        <f>SUM(V71:V73)</f>
        <v>0</v>
      </c>
      <c r="Y71" s="32"/>
      <c r="Z71" s="33"/>
      <c r="AA71" s="34"/>
      <c r="AB71" s="35"/>
      <c r="AC71" s="33"/>
      <c r="AD71" s="34"/>
      <c r="AE71" s="51"/>
      <c r="AF71" s="51"/>
      <c r="AG71" s="51"/>
      <c r="AH71" s="53"/>
      <c r="AJ71" t="str">
        <f>CONCATENATE(C72," - ",C75)</f>
        <v> - </v>
      </c>
      <c r="AO71" t="str">
        <f>CONCATENATE(C72,"-",C75)</f>
        <v>-</v>
      </c>
      <c r="AQ71">
        <f>AE72-AG72</f>
        <v>0</v>
      </c>
      <c r="AR71">
        <f>AB72-AD72</f>
        <v>0</v>
      </c>
      <c r="AS71">
        <f>Y72-AA72</f>
        <v>0</v>
      </c>
      <c r="AT71">
        <f>IF(AG72=0,1,0)</f>
        <v>1</v>
      </c>
      <c r="AU71">
        <f>IF(AG72=1,1,0)</f>
        <v>0</v>
      </c>
      <c r="AV71">
        <f>IF(AG72=2,1,0)</f>
        <v>0</v>
      </c>
      <c r="AW71">
        <f>IF(AV71=1,AT71,-999)</f>
        <v>-999</v>
      </c>
      <c r="AZ71" s="84"/>
      <c r="BA71" s="84"/>
    </row>
    <row r="72" spans="2:53" ht="12.75">
      <c r="B72" s="38" t="s">
        <v>9</v>
      </c>
      <c r="D72" s="45"/>
      <c r="E72" s="46" t="s">
        <v>19</v>
      </c>
      <c r="F72" s="74"/>
      <c r="G72" s="48">
        <f t="shared" si="22"/>
        <v>0</v>
      </c>
      <c r="H72" s="48">
        <f t="shared" si="23"/>
        <v>0</v>
      </c>
      <c r="I72" s="49">
        <f>IF(I71&lt;=J71,0,1)</f>
        <v>0</v>
      </c>
      <c r="J72" s="49">
        <f>IF(J71&lt;=I71,0,1)</f>
        <v>0</v>
      </c>
      <c r="K72" s="39"/>
      <c r="L72" s="40"/>
      <c r="M72" s="41"/>
      <c r="N72" s="42"/>
      <c r="O72" s="43"/>
      <c r="P72" s="43"/>
      <c r="Q72" s="44"/>
      <c r="R72" s="45">
        <f>M75</f>
        <v>0</v>
      </c>
      <c r="S72" s="46" t="s">
        <v>19</v>
      </c>
      <c r="T72" s="47">
        <f>K75</f>
        <v>0</v>
      </c>
      <c r="U72" s="48">
        <f t="shared" si="20"/>
        <v>0</v>
      </c>
      <c r="V72" s="48">
        <f t="shared" si="21"/>
        <v>0</v>
      </c>
      <c r="W72" s="49">
        <f>IF(W71&lt;=X71,0,1)</f>
        <v>0</v>
      </c>
      <c r="X72" s="49">
        <f>IF(X71&lt;=W71,0,1)</f>
        <v>0</v>
      </c>
      <c r="Y72" s="50">
        <f>SUM(D71:D73,R71:R73,)</f>
        <v>0</v>
      </c>
      <c r="Z72" s="46" t="s">
        <v>19</v>
      </c>
      <c r="AA72" s="47">
        <f>SUM(F71:F73,T71:T73)</f>
        <v>0</v>
      </c>
      <c r="AB72" s="52">
        <f>SUM(I71,W71)</f>
        <v>0</v>
      </c>
      <c r="AC72" s="46" t="s">
        <v>19</v>
      </c>
      <c r="AD72" s="47">
        <f>J71+X71</f>
        <v>0</v>
      </c>
      <c r="AE72" s="52">
        <f>SUM(I72,P72,W72)</f>
        <v>0</v>
      </c>
      <c r="AF72" s="46" t="s">
        <v>19</v>
      </c>
      <c r="AG72" s="47">
        <f>SUM(J72,Q72,X72)</f>
        <v>0</v>
      </c>
      <c r="AH72" s="53">
        <f>IF(OR(AE72&gt;0,AG72&gt;0),RANK(AN72,AN69:$AO75,0),0)</f>
        <v>0</v>
      </c>
      <c r="AK72">
        <f>IF(AE72&gt;AG72,1,0)</f>
        <v>0</v>
      </c>
      <c r="AL72">
        <f>IF(AE72&gt;AG72,1,0)</f>
        <v>0</v>
      </c>
      <c r="AM72">
        <f>IF(AE72&gt;AG72,1,0)</f>
        <v>0</v>
      </c>
      <c r="AN72">
        <f>1000*AE72+(AB72-AD72)*100+Y72-AA72</f>
        <v>0</v>
      </c>
      <c r="AZ72" s="84"/>
      <c r="BA72" s="84"/>
    </row>
    <row r="73" spans="2:53" ht="13.5" thickBot="1">
      <c r="B73" s="54"/>
      <c r="C73" s="84"/>
      <c r="D73" s="61"/>
      <c r="E73" s="62" t="s">
        <v>19</v>
      </c>
      <c r="F73" s="75"/>
      <c r="G73" s="64">
        <f t="shared" si="22"/>
        <v>0</v>
      </c>
      <c r="H73" s="64">
        <f t="shared" si="23"/>
        <v>0</v>
      </c>
      <c r="I73" s="65"/>
      <c r="J73" s="65"/>
      <c r="K73" s="55"/>
      <c r="L73" s="56"/>
      <c r="M73" s="57"/>
      <c r="N73" s="58"/>
      <c r="O73" s="59"/>
      <c r="P73" s="59"/>
      <c r="Q73" s="60"/>
      <c r="R73" s="61">
        <f>M76</f>
        <v>0</v>
      </c>
      <c r="S73" s="62" t="s">
        <v>19</v>
      </c>
      <c r="T73" s="63">
        <f>K76</f>
        <v>0</v>
      </c>
      <c r="U73" s="64">
        <f t="shared" si="20"/>
        <v>0</v>
      </c>
      <c r="V73" s="64">
        <f t="shared" si="21"/>
        <v>0</v>
      </c>
      <c r="W73" s="65"/>
      <c r="X73" s="65"/>
      <c r="Y73" s="66"/>
      <c r="Z73" s="67"/>
      <c r="AA73" s="68"/>
      <c r="AB73" s="76"/>
      <c r="AC73" s="67"/>
      <c r="AD73" s="68"/>
      <c r="AE73" s="70"/>
      <c r="AF73" s="70"/>
      <c r="AG73" s="70"/>
      <c r="AH73" s="71"/>
      <c r="AK73">
        <f>IF(AE72&lt;AG72,1,0)</f>
        <v>0</v>
      </c>
      <c r="AL73">
        <f>IF(AE72&lt;AG72,1,0)</f>
        <v>0</v>
      </c>
      <c r="AM73">
        <f>IF(AE72&lt;AG72,1,0)</f>
        <v>0</v>
      </c>
      <c r="AZ73" s="84"/>
      <c r="BA73" s="84"/>
    </row>
    <row r="74" spans="2:53" ht="12.75">
      <c r="B74" s="19"/>
      <c r="C74" s="19"/>
      <c r="D74" s="27"/>
      <c r="E74" s="28" t="s">
        <v>19</v>
      </c>
      <c r="F74" s="73"/>
      <c r="G74" s="30">
        <f t="shared" si="22"/>
        <v>0</v>
      </c>
      <c r="H74" s="30">
        <f t="shared" si="23"/>
        <v>0</v>
      </c>
      <c r="I74" s="31">
        <f>SUM(G74:G76)</f>
        <v>0</v>
      </c>
      <c r="J74" s="31">
        <f>SUM(H74:H76)</f>
        <v>0</v>
      </c>
      <c r="K74" s="27"/>
      <c r="L74" s="28" t="s">
        <v>19</v>
      </c>
      <c r="M74" s="73"/>
      <c r="N74" s="30">
        <f>IF(K74&lt;=M74,0,1)</f>
        <v>0</v>
      </c>
      <c r="O74" s="30">
        <f>IF(M74&lt;=K74,0,1)</f>
        <v>0</v>
      </c>
      <c r="P74" s="31">
        <f>SUM(N74:N76)</f>
        <v>0</v>
      </c>
      <c r="Q74" s="31">
        <f>SUM(O74:O76)</f>
        <v>0</v>
      </c>
      <c r="R74" s="20"/>
      <c r="S74" s="21"/>
      <c r="T74" s="22"/>
      <c r="U74" s="23"/>
      <c r="V74" s="24"/>
      <c r="W74" s="25"/>
      <c r="X74" s="26"/>
      <c r="Y74" s="32"/>
      <c r="Z74" s="33"/>
      <c r="AA74" s="34"/>
      <c r="AB74" s="35"/>
      <c r="AC74" s="33"/>
      <c r="AD74" s="34"/>
      <c r="AE74" s="51"/>
      <c r="AF74" s="51"/>
      <c r="AG74" s="51"/>
      <c r="AH74" s="53"/>
      <c r="AJ74" t="e">
        <f>CONCATENATE(#REF!," - ",C76)</f>
        <v>#REF!</v>
      </c>
      <c r="AO74" t="e">
        <f>CONCATENATE(#REF!,"-",C76)</f>
        <v>#REF!</v>
      </c>
      <c r="AQ74">
        <f>AE75-AG75</f>
        <v>0</v>
      </c>
      <c r="AR74">
        <f>AB75-AD75</f>
        <v>0</v>
      </c>
      <c r="AS74">
        <f>Y75-AA75</f>
        <v>0</v>
      </c>
      <c r="AT74">
        <f>IF(AG75=0,1,0)</f>
        <v>1</v>
      </c>
      <c r="AU74">
        <f>IF(AG75=1,1,0)</f>
        <v>0</v>
      </c>
      <c r="AV74">
        <f>IF(AG75=2,1,0)</f>
        <v>0</v>
      </c>
      <c r="AW74">
        <f>IF(AV74=1,AT74,-999)</f>
        <v>-999</v>
      </c>
      <c r="AZ74" s="84"/>
      <c r="BA74" s="84"/>
    </row>
    <row r="75" spans="2:53" ht="12.75">
      <c r="B75" s="38" t="s">
        <v>10</v>
      </c>
      <c r="D75" s="45"/>
      <c r="E75" s="46" t="s">
        <v>19</v>
      </c>
      <c r="F75" s="74"/>
      <c r="G75" s="48">
        <f t="shared" si="22"/>
        <v>0</v>
      </c>
      <c r="H75" s="48">
        <f t="shared" si="23"/>
        <v>0</v>
      </c>
      <c r="I75" s="49">
        <f>IF(I74&lt;=J74,0,1)</f>
        <v>0</v>
      </c>
      <c r="J75" s="49">
        <f>IF(J74&lt;=I74,0,1)</f>
        <v>0</v>
      </c>
      <c r="K75" s="45"/>
      <c r="L75" s="46" t="s">
        <v>19</v>
      </c>
      <c r="M75" s="74"/>
      <c r="N75" s="48">
        <f>IF(K75&lt;=M75,0,1)</f>
        <v>0</v>
      </c>
      <c r="O75" s="48">
        <f>IF(M75&lt;=K75,0,1)</f>
        <v>0</v>
      </c>
      <c r="P75" s="49">
        <f>IF(P74&lt;=Q74,0,1)</f>
        <v>0</v>
      </c>
      <c r="Q75" s="49">
        <f>IF(Q74&lt;=P74,0,1)</f>
        <v>0</v>
      </c>
      <c r="R75" s="39"/>
      <c r="S75" s="40"/>
      <c r="T75" s="41"/>
      <c r="U75" s="42"/>
      <c r="V75" s="43"/>
      <c r="W75" s="43"/>
      <c r="X75" s="44"/>
      <c r="Y75" s="50">
        <f>SUM(D74:D76,K74:K76,)</f>
        <v>0</v>
      </c>
      <c r="Z75" s="46" t="s">
        <v>19</v>
      </c>
      <c r="AA75" s="47">
        <f>SUM(F74:F76,M74:M76)</f>
        <v>0</v>
      </c>
      <c r="AB75" s="52">
        <f>SUM(I74,P74)</f>
        <v>0</v>
      </c>
      <c r="AC75" s="46" t="s">
        <v>19</v>
      </c>
      <c r="AD75" s="47">
        <f>J74+Q74</f>
        <v>0</v>
      </c>
      <c r="AE75" s="52">
        <f>SUM(I75,P75,W75)</f>
        <v>0</v>
      </c>
      <c r="AF75" s="46" t="s">
        <v>19</v>
      </c>
      <c r="AG75" s="47">
        <f>SUM(J75,Q75,X75)</f>
        <v>0</v>
      </c>
      <c r="AH75" s="53">
        <f>IF(OR(AE75&gt;0,AG75&gt;0),RANK(AN75,AN69:$AO75,0),0)</f>
        <v>0</v>
      </c>
      <c r="AK75">
        <f>IF(AE75&gt;AG75,1,0)</f>
        <v>0</v>
      </c>
      <c r="AL75">
        <f>IF(AE75&gt;AG75,1,0)</f>
        <v>0</v>
      </c>
      <c r="AM75">
        <f>IF(AE75&gt;AG75,1,0)</f>
        <v>0</v>
      </c>
      <c r="AN75">
        <f>1000*AE75+(AB75-AD75)*100+Y75-AA75</f>
        <v>0</v>
      </c>
      <c r="AW75" t="s">
        <v>20</v>
      </c>
      <c r="AZ75" s="84"/>
      <c r="BA75" s="84"/>
    </row>
    <row r="76" spans="2:53" ht="13.5" thickBot="1">
      <c r="B76" s="77"/>
      <c r="C76" s="78"/>
      <c r="D76" s="61"/>
      <c r="E76" s="62" t="s">
        <v>19</v>
      </c>
      <c r="F76" s="75"/>
      <c r="G76" s="64">
        <f t="shared" si="22"/>
        <v>0</v>
      </c>
      <c r="H76" s="64">
        <f t="shared" si="23"/>
        <v>0</v>
      </c>
      <c r="I76" s="65"/>
      <c r="J76" s="65"/>
      <c r="K76" s="61"/>
      <c r="L76" s="62" t="s">
        <v>19</v>
      </c>
      <c r="M76" s="75"/>
      <c r="N76" s="64">
        <f>IF(K76&lt;=M76,0,1)</f>
        <v>0</v>
      </c>
      <c r="O76" s="64">
        <f>IF(M76&lt;=K76,0,1)</f>
        <v>0</v>
      </c>
      <c r="P76" s="65"/>
      <c r="Q76" s="65"/>
      <c r="R76" s="55"/>
      <c r="S76" s="56"/>
      <c r="T76" s="57"/>
      <c r="U76" s="58"/>
      <c r="V76" s="59"/>
      <c r="W76" s="59"/>
      <c r="X76" s="60"/>
      <c r="Y76" s="66"/>
      <c r="Z76" s="67"/>
      <c r="AA76" s="68"/>
      <c r="AB76" s="69"/>
      <c r="AC76" s="67"/>
      <c r="AD76" s="68"/>
      <c r="AE76" s="70"/>
      <c r="AF76" s="70"/>
      <c r="AG76" s="70"/>
      <c r="AH76" s="71"/>
      <c r="AK76">
        <f>IF(AE75&gt;AG75,1,0)</f>
        <v>0</v>
      </c>
      <c r="AL76">
        <f>IF(AE75&gt;AG75,1,0)</f>
        <v>0</v>
      </c>
      <c r="AM76">
        <f>IF(AE75&gt;AG75,1,0)</f>
        <v>0</v>
      </c>
      <c r="AZ76" s="84"/>
      <c r="BA76" s="84"/>
    </row>
    <row r="77" spans="3:53" ht="15" customHeight="1">
      <c r="C77" s="79"/>
      <c r="AZ77" s="84"/>
      <c r="BA77" s="84"/>
    </row>
    <row r="78" spans="3:53" ht="15" customHeight="1">
      <c r="C78" s="79"/>
      <c r="AZ78" s="84"/>
      <c r="BA78" s="84"/>
    </row>
    <row r="79" spans="3:53" ht="15" customHeight="1" thickBot="1">
      <c r="C79" s="79"/>
      <c r="AK79" t="s">
        <v>0</v>
      </c>
      <c r="AN79" t="s">
        <v>1</v>
      </c>
      <c r="AZ79" s="84"/>
      <c r="BA79" s="84"/>
    </row>
    <row r="80" spans="1:53" ht="15" thickBot="1">
      <c r="A80" s="2"/>
      <c r="B80" s="3" t="s">
        <v>2</v>
      </c>
      <c r="C80" s="4" t="s">
        <v>21</v>
      </c>
      <c r="D80" s="5"/>
      <c r="E80" s="6" t="str">
        <f>B82</f>
        <v>A</v>
      </c>
      <c r="F80" s="7"/>
      <c r="G80" s="8"/>
      <c r="H80" s="8"/>
      <c r="I80" s="8"/>
      <c r="J80" s="8"/>
      <c r="K80" s="5"/>
      <c r="L80" s="9" t="str">
        <f>B85</f>
        <v>B</v>
      </c>
      <c r="M80" s="10"/>
      <c r="N80" s="11"/>
      <c r="O80" s="11"/>
      <c r="P80" s="11"/>
      <c r="Q80" s="11"/>
      <c r="R80" s="12"/>
      <c r="S80" s="9" t="str">
        <f>B88</f>
        <v>C</v>
      </c>
      <c r="T80" s="10"/>
      <c r="U80" s="11"/>
      <c r="V80" s="11"/>
      <c r="W80" s="11"/>
      <c r="X80" s="11"/>
      <c r="Y80" s="13"/>
      <c r="Z80" s="14" t="s">
        <v>4</v>
      </c>
      <c r="AA80" s="10"/>
      <c r="AB80" s="12"/>
      <c r="AC80" s="14" t="s">
        <v>5</v>
      </c>
      <c r="AD80" s="10"/>
      <c r="AE80" s="11"/>
      <c r="AF80" s="14" t="s">
        <v>6</v>
      </c>
      <c r="AG80" s="10"/>
      <c r="AH80" s="15" t="s">
        <v>7</v>
      </c>
      <c r="AJ80" s="16"/>
      <c r="AK80" s="16" t="s">
        <v>8</v>
      </c>
      <c r="AL80" s="16" t="s">
        <v>9</v>
      </c>
      <c r="AM80" s="16" t="s">
        <v>10</v>
      </c>
      <c r="AN80" s="16"/>
      <c r="AO80" s="16" t="s">
        <v>11</v>
      </c>
      <c r="AP80" s="16"/>
      <c r="AQ80" s="16" t="s">
        <v>12</v>
      </c>
      <c r="AR80" s="16" t="s">
        <v>13</v>
      </c>
      <c r="AS80" s="16" t="s">
        <v>14</v>
      </c>
      <c r="AT80" s="16" t="s">
        <v>15</v>
      </c>
      <c r="AU80" s="16" t="s">
        <v>16</v>
      </c>
      <c r="AV80" s="16" t="s">
        <v>17</v>
      </c>
      <c r="AW80" s="16" t="s">
        <v>18</v>
      </c>
      <c r="AZ80" s="84"/>
      <c r="BA80" s="84"/>
    </row>
    <row r="81" spans="2:53" ht="12.75">
      <c r="B81" s="18"/>
      <c r="C81" s="19"/>
      <c r="D81" s="20"/>
      <c r="E81" s="21"/>
      <c r="F81" s="22"/>
      <c r="G81" s="23"/>
      <c r="H81" s="24"/>
      <c r="I81" s="25"/>
      <c r="J81" s="26"/>
      <c r="K81" s="27">
        <f>F84</f>
        <v>0</v>
      </c>
      <c r="L81" s="28" t="s">
        <v>19</v>
      </c>
      <c r="M81" s="29">
        <f>D84</f>
        <v>0</v>
      </c>
      <c r="N81" s="30">
        <f>IF(K81&lt;=M81,0,1)</f>
        <v>0</v>
      </c>
      <c r="O81" s="30">
        <f>IF(M81&lt;=K81,0,1)</f>
        <v>0</v>
      </c>
      <c r="P81" s="31">
        <f>SUM(N81:N83)</f>
        <v>0</v>
      </c>
      <c r="Q81" s="31">
        <f>SUM(O81:O83)</f>
        <v>0</v>
      </c>
      <c r="R81" s="27">
        <f>F87</f>
        <v>0</v>
      </c>
      <c r="S81" s="28" t="s">
        <v>19</v>
      </c>
      <c r="T81" s="29">
        <f>D87</f>
        <v>0</v>
      </c>
      <c r="U81" s="30">
        <f aca="true" t="shared" si="24" ref="U81:U86">IF(R81&lt;=T81,0,1)</f>
        <v>0</v>
      </c>
      <c r="V81" s="30">
        <f aca="true" t="shared" si="25" ref="V81:V86">IF(T81&lt;=R81,0,1)</f>
        <v>0</v>
      </c>
      <c r="W81" s="31">
        <f>SUM(U81:U83)</f>
        <v>0</v>
      </c>
      <c r="X81" s="31">
        <f>SUM(V81:V83)</f>
        <v>0</v>
      </c>
      <c r="Y81" s="32"/>
      <c r="Z81" s="33"/>
      <c r="AA81" s="34"/>
      <c r="AB81" s="35"/>
      <c r="AC81" s="33"/>
      <c r="AD81" s="34"/>
      <c r="AE81" s="36"/>
      <c r="AF81" s="36"/>
      <c r="AG81" s="36"/>
      <c r="AH81" s="37"/>
      <c r="AJ81" t="e">
        <f>CONCATENATE(#REF!," - ",C83)</f>
        <v>#REF!</v>
      </c>
      <c r="AO81" t="e">
        <f>CONCATENATE(#REF!,"-",C83)</f>
        <v>#REF!</v>
      </c>
      <c r="AQ81">
        <f>AE82-AG82</f>
        <v>0</v>
      </c>
      <c r="AR81">
        <f>AB82-AD82</f>
        <v>0</v>
      </c>
      <c r="AS81">
        <f>Y82-AA82</f>
        <v>0</v>
      </c>
      <c r="AT81">
        <f>IF(AG82=0,1,0)</f>
        <v>1</v>
      </c>
      <c r="AU81">
        <f>IF(AG82=1,1,0)</f>
        <v>0</v>
      </c>
      <c r="AV81">
        <f>IF(AG82=2,1,0)</f>
        <v>0</v>
      </c>
      <c r="AW81">
        <f>IF(AV81=1,AT81,-999)</f>
        <v>-999</v>
      </c>
      <c r="AZ81" s="84"/>
      <c r="BA81" s="84"/>
    </row>
    <row r="82" spans="2:53" ht="12.75">
      <c r="B82" s="38" t="s">
        <v>8</v>
      </c>
      <c r="D82" s="39"/>
      <c r="E82" s="40"/>
      <c r="F82" s="41"/>
      <c r="G82" s="42"/>
      <c r="H82" s="43"/>
      <c r="I82" s="43"/>
      <c r="J82" s="44"/>
      <c r="K82" s="45">
        <f>F85</f>
        <v>0</v>
      </c>
      <c r="L82" s="46" t="s">
        <v>19</v>
      </c>
      <c r="M82" s="47">
        <f>D85</f>
        <v>0</v>
      </c>
      <c r="N82" s="48">
        <f>IF(K82&lt;=M82,0,1)</f>
        <v>0</v>
      </c>
      <c r="O82" s="48">
        <f>IF(M82&lt;=K82,0,1)</f>
        <v>0</v>
      </c>
      <c r="P82" s="49">
        <f>IF(P81&lt;=Q81,0,1)</f>
        <v>0</v>
      </c>
      <c r="Q82" s="49">
        <f>IF(Q81&lt;=P81,0,1)</f>
        <v>0</v>
      </c>
      <c r="R82" s="45">
        <f>F88</f>
        <v>0</v>
      </c>
      <c r="S82" s="46" t="s">
        <v>19</v>
      </c>
      <c r="T82" s="47">
        <f>D88</f>
        <v>0</v>
      </c>
      <c r="U82" s="48">
        <f t="shared" si="24"/>
        <v>0</v>
      </c>
      <c r="V82" s="48">
        <f t="shared" si="25"/>
        <v>0</v>
      </c>
      <c r="W82" s="49">
        <f>IF(W81&lt;=X81,0,1)</f>
        <v>0</v>
      </c>
      <c r="X82" s="49">
        <f>IF(X81&lt;=W81,0,1)</f>
        <v>0</v>
      </c>
      <c r="Y82" s="50">
        <f>SUM(K81:K83,R81:R83)</f>
        <v>0</v>
      </c>
      <c r="Z82" s="46" t="s">
        <v>19</v>
      </c>
      <c r="AA82" s="51">
        <f>SUM(M81:M83,T81:T83)</f>
        <v>0</v>
      </c>
      <c r="AB82" s="52">
        <f>SUM(P81,W81)</f>
        <v>0</v>
      </c>
      <c r="AC82" s="46" t="s">
        <v>19</v>
      </c>
      <c r="AD82" s="47">
        <f>Q81+X81</f>
        <v>0</v>
      </c>
      <c r="AE82" s="52">
        <f>SUM(I82,P82,W82)</f>
        <v>0</v>
      </c>
      <c r="AF82" s="46" t="s">
        <v>19</v>
      </c>
      <c r="AG82" s="47">
        <f>SUM(J82,Q82,X82)</f>
        <v>0</v>
      </c>
      <c r="AH82" s="53">
        <f>IF(OR(AE82&gt;0,AG82&gt;0),RANK(AN82,AN82:$AO88,0),0)</f>
        <v>0</v>
      </c>
      <c r="AK82">
        <f>IF(AE82&gt;AG82,1,0)</f>
        <v>0</v>
      </c>
      <c r="AL82">
        <f>IF(AE82&gt;AG82,1,0)</f>
        <v>0</v>
      </c>
      <c r="AM82">
        <f>IF(AE82&gt;AG82,1,0)</f>
        <v>0</v>
      </c>
      <c r="AN82">
        <f>1000*AE82+(AB82-AD82)*100+Y82-AA82</f>
        <v>0</v>
      </c>
      <c r="AZ82" s="84"/>
      <c r="BA82" s="84"/>
    </row>
    <row r="83" spans="2:53" ht="13.5" thickBot="1">
      <c r="B83" s="54"/>
      <c r="C83" s="78"/>
      <c r="D83" s="55"/>
      <c r="E83" s="56"/>
      <c r="F83" s="57"/>
      <c r="G83" s="58"/>
      <c r="H83" s="59"/>
      <c r="I83" s="59"/>
      <c r="J83" s="60"/>
      <c r="K83" s="61">
        <f>F86</f>
        <v>0</v>
      </c>
      <c r="L83" s="62" t="s">
        <v>19</v>
      </c>
      <c r="M83" s="63">
        <f>D86</f>
        <v>0</v>
      </c>
      <c r="N83" s="64">
        <f>IF(K83&lt;=M83,0,1)</f>
        <v>0</v>
      </c>
      <c r="O83" s="64">
        <f>IF(M83&lt;=K83,0,1)</f>
        <v>0</v>
      </c>
      <c r="P83" s="65"/>
      <c r="Q83" s="65"/>
      <c r="R83" s="45">
        <f>F89</f>
        <v>0</v>
      </c>
      <c r="S83" s="46" t="s">
        <v>19</v>
      </c>
      <c r="T83" s="47">
        <f>D89</f>
        <v>0</v>
      </c>
      <c r="U83" s="64">
        <f t="shared" si="24"/>
        <v>0</v>
      </c>
      <c r="V83" s="64">
        <f t="shared" si="25"/>
        <v>0</v>
      </c>
      <c r="W83" s="65"/>
      <c r="X83" s="65"/>
      <c r="Y83" s="66"/>
      <c r="Z83" s="67"/>
      <c r="AA83" s="68"/>
      <c r="AB83" s="69"/>
      <c r="AC83" s="67"/>
      <c r="AD83" s="68"/>
      <c r="AE83" s="70"/>
      <c r="AF83" s="70"/>
      <c r="AG83" s="70"/>
      <c r="AH83" s="71"/>
      <c r="AK83">
        <f>IF(AE82&lt;AG82,1,0)</f>
        <v>0</v>
      </c>
      <c r="AL83">
        <f>IF(AE82&lt;AG82,1,0)</f>
        <v>0</v>
      </c>
      <c r="AM83">
        <f>IF(AE82&lt;AG82,1,0)</f>
        <v>0</v>
      </c>
      <c r="AZ83" s="84"/>
      <c r="BA83" s="84"/>
    </row>
    <row r="84" spans="2:53" ht="12.75">
      <c r="B84" s="19"/>
      <c r="C84" s="84"/>
      <c r="D84" s="27"/>
      <c r="E84" s="28" t="s">
        <v>19</v>
      </c>
      <c r="F84" s="73"/>
      <c r="G84" s="30">
        <f aca="true" t="shared" si="26" ref="G84:G89">IF(D84&lt;=F84,0,1)</f>
        <v>0</v>
      </c>
      <c r="H84" s="30">
        <f aca="true" t="shared" si="27" ref="H84:H89">IF(F84&lt;=D84,0,1)</f>
        <v>0</v>
      </c>
      <c r="I84" s="31">
        <f>SUM(G84:G86)</f>
        <v>0</v>
      </c>
      <c r="J84" s="31">
        <f>SUM(H84:H86)</f>
        <v>0</v>
      </c>
      <c r="K84" s="20"/>
      <c r="L84" s="21"/>
      <c r="M84" s="22"/>
      <c r="N84" s="23"/>
      <c r="O84" s="24"/>
      <c r="P84" s="25"/>
      <c r="Q84" s="26"/>
      <c r="R84" s="27">
        <f>M87</f>
        <v>0</v>
      </c>
      <c r="S84" s="28" t="s">
        <v>19</v>
      </c>
      <c r="T84" s="29">
        <f>K87</f>
        <v>0</v>
      </c>
      <c r="U84" s="30">
        <f t="shared" si="24"/>
        <v>0</v>
      </c>
      <c r="V84" s="30">
        <f t="shared" si="25"/>
        <v>0</v>
      </c>
      <c r="W84" s="31">
        <f>SUM(U84:U86)</f>
        <v>0</v>
      </c>
      <c r="X84" s="31">
        <f>SUM(V84:V86)</f>
        <v>0</v>
      </c>
      <c r="Y84" s="32"/>
      <c r="Z84" s="33"/>
      <c r="AA84" s="34"/>
      <c r="AB84" s="35"/>
      <c r="AC84" s="33"/>
      <c r="AD84" s="34"/>
      <c r="AE84" s="51"/>
      <c r="AF84" s="51"/>
      <c r="AG84" s="51"/>
      <c r="AH84" s="53"/>
      <c r="AJ84" t="str">
        <f>CONCATENATE(C85," - ",C88)</f>
        <v> - </v>
      </c>
      <c r="AO84" t="str">
        <f>CONCATENATE(C85,"-",C88)</f>
        <v>-</v>
      </c>
      <c r="AQ84">
        <f>AE85-AG85</f>
        <v>0</v>
      </c>
      <c r="AR84">
        <f>AB85-AD85</f>
        <v>0</v>
      </c>
      <c r="AS84">
        <f>Y85-AA85</f>
        <v>0</v>
      </c>
      <c r="AT84">
        <f>IF(AG85=0,1,0)</f>
        <v>1</v>
      </c>
      <c r="AU84">
        <f>IF(AG85=1,1,0)</f>
        <v>0</v>
      </c>
      <c r="AV84">
        <f>IF(AG85=2,1,0)</f>
        <v>0</v>
      </c>
      <c r="AW84">
        <f>IF(AV84=1,AT84,-999)</f>
        <v>-999</v>
      </c>
      <c r="AZ84" s="84"/>
      <c r="BA84" s="84"/>
    </row>
    <row r="85" spans="2:53" ht="12.75">
      <c r="B85" s="38" t="s">
        <v>9</v>
      </c>
      <c r="D85" s="45"/>
      <c r="E85" s="46" t="s">
        <v>19</v>
      </c>
      <c r="F85" s="74"/>
      <c r="G85" s="48">
        <f t="shared" si="26"/>
        <v>0</v>
      </c>
      <c r="H85" s="48">
        <f t="shared" si="27"/>
        <v>0</v>
      </c>
      <c r="I85" s="49">
        <f>IF(I84&lt;=J84,0,1)</f>
        <v>0</v>
      </c>
      <c r="J85" s="49">
        <f>IF(J84&lt;=I84,0,1)</f>
        <v>0</v>
      </c>
      <c r="K85" s="39"/>
      <c r="L85" s="40"/>
      <c r="M85" s="41"/>
      <c r="N85" s="42"/>
      <c r="O85" s="43"/>
      <c r="P85" s="43"/>
      <c r="Q85" s="44"/>
      <c r="R85" s="45">
        <f>M88</f>
        <v>0</v>
      </c>
      <c r="S85" s="46" t="s">
        <v>19</v>
      </c>
      <c r="T85" s="47">
        <f>K88</f>
        <v>0</v>
      </c>
      <c r="U85" s="48">
        <f t="shared" si="24"/>
        <v>0</v>
      </c>
      <c r="V85" s="48">
        <f t="shared" si="25"/>
        <v>0</v>
      </c>
      <c r="W85" s="49">
        <f>IF(W84&lt;=X84,0,1)</f>
        <v>0</v>
      </c>
      <c r="X85" s="49">
        <f>IF(X84&lt;=W84,0,1)</f>
        <v>0</v>
      </c>
      <c r="Y85" s="50">
        <f>SUM(D84:D86,R84:R86)</f>
        <v>0</v>
      </c>
      <c r="Z85" s="46" t="s">
        <v>19</v>
      </c>
      <c r="AA85" s="51">
        <f>SUM(F84:F86,T84:T86)</f>
        <v>0</v>
      </c>
      <c r="AB85" s="52">
        <f>SUM(I84,W84)</f>
        <v>0</v>
      </c>
      <c r="AC85" s="46" t="s">
        <v>19</v>
      </c>
      <c r="AD85" s="47">
        <f>J84+X84</f>
        <v>0</v>
      </c>
      <c r="AE85" s="52">
        <f>SUM(I85,P85,W85)</f>
        <v>0</v>
      </c>
      <c r="AF85" s="46" t="s">
        <v>19</v>
      </c>
      <c r="AG85" s="47">
        <f>SUM(J85,Q85,X85)</f>
        <v>0</v>
      </c>
      <c r="AH85" s="53">
        <f>IF(OR(AE85&gt;0,AG85&gt;0),RANK(AN85,AN82:$AO88,0),0)</f>
        <v>0</v>
      </c>
      <c r="AK85">
        <f>IF(AE85&gt;AG85,1,0)</f>
        <v>0</v>
      </c>
      <c r="AL85">
        <f>IF(AE85&gt;AG85,1,0)</f>
        <v>0</v>
      </c>
      <c r="AM85">
        <f>IF(AE85&gt;AG85,1,0)</f>
        <v>0</v>
      </c>
      <c r="AN85">
        <f>1000*AE85+(AB85-AD85)*100+Y85-AA85</f>
        <v>0</v>
      </c>
      <c r="AZ85" s="84"/>
      <c r="BA85" s="84"/>
    </row>
    <row r="86" spans="2:53" ht="13.5" thickBot="1">
      <c r="B86" s="54"/>
      <c r="C86" s="84"/>
      <c r="D86" s="61"/>
      <c r="E86" s="62" t="s">
        <v>19</v>
      </c>
      <c r="F86" s="75"/>
      <c r="G86" s="64">
        <f t="shared" si="26"/>
        <v>0</v>
      </c>
      <c r="H86" s="64">
        <f t="shared" si="27"/>
        <v>0</v>
      </c>
      <c r="I86" s="65"/>
      <c r="J86" s="65"/>
      <c r="K86" s="55"/>
      <c r="L86" s="56"/>
      <c r="M86" s="57"/>
      <c r="N86" s="58"/>
      <c r="O86" s="59"/>
      <c r="P86" s="59"/>
      <c r="Q86" s="60"/>
      <c r="R86" s="61">
        <f>M89</f>
        <v>0</v>
      </c>
      <c r="S86" s="62" t="s">
        <v>19</v>
      </c>
      <c r="T86" s="63">
        <f>K89</f>
        <v>0</v>
      </c>
      <c r="U86" s="64">
        <f t="shared" si="24"/>
        <v>0</v>
      </c>
      <c r="V86" s="64">
        <f t="shared" si="25"/>
        <v>0</v>
      </c>
      <c r="W86" s="65"/>
      <c r="X86" s="65"/>
      <c r="Y86" s="66"/>
      <c r="Z86" s="67"/>
      <c r="AA86" s="68"/>
      <c r="AB86" s="76"/>
      <c r="AC86" s="67"/>
      <c r="AD86" s="68"/>
      <c r="AE86" s="70"/>
      <c r="AF86" s="70"/>
      <c r="AG86" s="70"/>
      <c r="AH86" s="71"/>
      <c r="AK86">
        <f>IF(AE85&lt;AG85,1,0)</f>
        <v>0</v>
      </c>
      <c r="AL86">
        <f>IF(AE85&lt;AG85,1,0)</f>
        <v>0</v>
      </c>
      <c r="AM86">
        <f>IF(AE85&lt;AG85,1,0)</f>
        <v>0</v>
      </c>
      <c r="AZ86" s="84"/>
      <c r="BA86" s="84"/>
    </row>
    <row r="87" spans="2:53" ht="12.75">
      <c r="B87" s="19"/>
      <c r="C87" s="19"/>
      <c r="D87" s="27"/>
      <c r="E87" s="28" t="s">
        <v>19</v>
      </c>
      <c r="F87" s="73"/>
      <c r="G87" s="30">
        <f t="shared" si="26"/>
        <v>0</v>
      </c>
      <c r="H87" s="30">
        <f t="shared" si="27"/>
        <v>0</v>
      </c>
      <c r="I87" s="31">
        <f>SUM(G87:G89)</f>
        <v>0</v>
      </c>
      <c r="J87" s="31">
        <f>SUM(H87:H89)</f>
        <v>0</v>
      </c>
      <c r="K87" s="27"/>
      <c r="L87" s="28" t="s">
        <v>19</v>
      </c>
      <c r="M87" s="73"/>
      <c r="N87" s="30">
        <f>IF(K87&lt;=M87,0,1)</f>
        <v>0</v>
      </c>
      <c r="O87" s="30">
        <f>IF(M87&lt;=K87,0,1)</f>
        <v>0</v>
      </c>
      <c r="P87" s="31">
        <f>SUM(N87:N89)</f>
        <v>0</v>
      </c>
      <c r="Q87" s="31">
        <f>SUM(O87:O89)</f>
        <v>0</v>
      </c>
      <c r="R87" s="20"/>
      <c r="S87" s="21"/>
      <c r="T87" s="22"/>
      <c r="U87" s="23"/>
      <c r="V87" s="24"/>
      <c r="W87" s="25"/>
      <c r="X87" s="26"/>
      <c r="Y87" s="32"/>
      <c r="Z87" s="33"/>
      <c r="AA87" s="34"/>
      <c r="AB87" s="35"/>
      <c r="AC87" s="33"/>
      <c r="AD87" s="34"/>
      <c r="AE87" s="51"/>
      <c r="AF87" s="51"/>
      <c r="AG87" s="51"/>
      <c r="AH87" s="53"/>
      <c r="AJ87" t="e">
        <f>CONCATENATE(#REF!," - ",C89)</f>
        <v>#REF!</v>
      </c>
      <c r="AO87" t="e">
        <f>CONCATENATE(#REF!,"-",C89)</f>
        <v>#REF!</v>
      </c>
      <c r="AQ87">
        <f>AE88-AG88</f>
        <v>0</v>
      </c>
      <c r="AR87">
        <f>AB88-AD88</f>
        <v>0</v>
      </c>
      <c r="AS87">
        <f>Y88-AA88</f>
        <v>0</v>
      </c>
      <c r="AT87">
        <f>IF(AG88=0,1,0)</f>
        <v>1</v>
      </c>
      <c r="AU87">
        <f>IF(AG88=1,1,0)</f>
        <v>0</v>
      </c>
      <c r="AV87">
        <f>IF(AG88=2,1,0)</f>
        <v>0</v>
      </c>
      <c r="AW87">
        <f>IF(AV87=1,AT87,-999)</f>
        <v>-999</v>
      </c>
      <c r="AZ87" s="84"/>
      <c r="BA87" s="84"/>
    </row>
    <row r="88" spans="2:53" ht="12.75">
      <c r="B88" s="38" t="s">
        <v>10</v>
      </c>
      <c r="D88" s="45"/>
      <c r="E88" s="46" t="s">
        <v>19</v>
      </c>
      <c r="F88" s="74"/>
      <c r="G88" s="48">
        <f t="shared" si="26"/>
        <v>0</v>
      </c>
      <c r="H88" s="48">
        <f t="shared" si="27"/>
        <v>0</v>
      </c>
      <c r="I88" s="49">
        <f>IF(I87&lt;=J87,0,1)</f>
        <v>0</v>
      </c>
      <c r="J88" s="49">
        <f>IF(J87&lt;=I87,0,1)</f>
        <v>0</v>
      </c>
      <c r="K88" s="45"/>
      <c r="L88" s="46" t="s">
        <v>19</v>
      </c>
      <c r="M88" s="74"/>
      <c r="N88" s="48">
        <f>IF(K88&lt;=M88,0,1)</f>
        <v>0</v>
      </c>
      <c r="O88" s="48">
        <f>IF(M88&lt;=K88,0,1)</f>
        <v>0</v>
      </c>
      <c r="P88" s="49">
        <f>IF(P87&lt;=Q87,0,1)</f>
        <v>0</v>
      </c>
      <c r="Q88" s="49">
        <f>IF(Q87&lt;=P87,0,1)</f>
        <v>0</v>
      </c>
      <c r="R88" s="39"/>
      <c r="S88" s="40"/>
      <c r="T88" s="41"/>
      <c r="U88" s="42"/>
      <c r="V88" s="43"/>
      <c r="W88" s="43"/>
      <c r="X88" s="44"/>
      <c r="Y88" s="50">
        <f>SUM(D87:D89,K87:K89)</f>
        <v>0</v>
      </c>
      <c r="Z88" s="46" t="s">
        <v>19</v>
      </c>
      <c r="AA88" s="51">
        <f>SUM(F87:F89,M87:M89)</f>
        <v>0</v>
      </c>
      <c r="AB88" s="52">
        <f>SUM(I87,P87)</f>
        <v>0</v>
      </c>
      <c r="AC88" s="46" t="s">
        <v>19</v>
      </c>
      <c r="AD88" s="47">
        <f>J87+Q87</f>
        <v>0</v>
      </c>
      <c r="AE88" s="52">
        <f>SUM(I88,P88,W88)</f>
        <v>0</v>
      </c>
      <c r="AF88" s="46" t="s">
        <v>19</v>
      </c>
      <c r="AG88" s="47">
        <f>SUM(J88,Q88,X88)</f>
        <v>0</v>
      </c>
      <c r="AH88" s="53">
        <f>IF(OR(AE88&gt;0,AG88&gt;0),RANK(AN88,AN82:$AO88,0),0)</f>
        <v>0</v>
      </c>
      <c r="AK88">
        <f>IF(AE88&gt;AG88,1,0)</f>
        <v>0</v>
      </c>
      <c r="AL88">
        <f>IF(AE88&gt;AG88,1,0)</f>
        <v>0</v>
      </c>
      <c r="AM88">
        <f>IF(AE88&gt;AG88,1,0)</f>
        <v>0</v>
      </c>
      <c r="AN88">
        <f>1000*AE88+(AB88-AD88)*100+Y88-AA88</f>
        <v>0</v>
      </c>
      <c r="AW88" t="s">
        <v>20</v>
      </c>
      <c r="AZ88" s="84"/>
      <c r="BA88" s="84"/>
    </row>
    <row r="89" spans="2:53" ht="13.5" thickBot="1">
      <c r="B89" s="77"/>
      <c r="C89" s="78"/>
      <c r="D89" s="61"/>
      <c r="E89" s="62" t="s">
        <v>19</v>
      </c>
      <c r="F89" s="75"/>
      <c r="G89" s="64">
        <f t="shared" si="26"/>
        <v>0</v>
      </c>
      <c r="H89" s="64">
        <f t="shared" si="27"/>
        <v>0</v>
      </c>
      <c r="I89" s="65"/>
      <c r="J89" s="65"/>
      <c r="K89" s="61"/>
      <c r="L89" s="62" t="s">
        <v>19</v>
      </c>
      <c r="M89" s="75"/>
      <c r="N89" s="64">
        <f>IF(K89&lt;=M89,0,1)</f>
        <v>0</v>
      </c>
      <c r="O89" s="64">
        <f>IF(M89&lt;=K89,0,1)</f>
        <v>0</v>
      </c>
      <c r="P89" s="65"/>
      <c r="Q89" s="65"/>
      <c r="R89" s="55"/>
      <c r="S89" s="56"/>
      <c r="T89" s="57"/>
      <c r="U89" s="58"/>
      <c r="V89" s="59"/>
      <c r="W89" s="59"/>
      <c r="X89" s="60"/>
      <c r="Y89" s="66"/>
      <c r="Z89" s="67"/>
      <c r="AA89" s="68"/>
      <c r="AB89" s="69"/>
      <c r="AC89" s="67"/>
      <c r="AD89" s="68"/>
      <c r="AE89" s="70"/>
      <c r="AF89" s="70"/>
      <c r="AG89" s="70"/>
      <c r="AH89" s="71"/>
      <c r="AK89">
        <f>IF(AE88&lt;AG88,1,0)</f>
        <v>0</v>
      </c>
      <c r="AL89">
        <f>IF(AE88&lt;AG88,1,0)</f>
        <v>0</v>
      </c>
      <c r="AM89">
        <f>IF(AE88&lt;AG88,1,0)</f>
        <v>0</v>
      </c>
      <c r="AZ89" s="84"/>
      <c r="BA89" s="84"/>
    </row>
    <row r="90" spans="3:53" ht="12.75">
      <c r="C90" s="79"/>
      <c r="AZ90" s="84"/>
      <c r="BA90" s="84"/>
    </row>
    <row r="91" spans="3:53" ht="12.75">
      <c r="C91" s="84"/>
      <c r="D91" s="84"/>
      <c r="H91" s="84"/>
      <c r="I91" s="84"/>
      <c r="M91" s="84"/>
      <c r="Q91" s="84"/>
      <c r="R91" s="84"/>
      <c r="U91" s="84"/>
      <c r="V91" s="84"/>
      <c r="Z91" s="84"/>
      <c r="AA91" s="84"/>
      <c r="AE91" s="84"/>
      <c r="AK91" t="s">
        <v>0</v>
      </c>
      <c r="AN91" t="s">
        <v>1</v>
      </c>
      <c r="AZ91" s="84"/>
      <c r="BA91" s="84"/>
    </row>
    <row r="92" spans="3:53" ht="15">
      <c r="C92" s="84"/>
      <c r="D92" s="84"/>
      <c r="H92" s="84"/>
      <c r="I92" s="84"/>
      <c r="M92" s="84"/>
      <c r="Q92" s="84"/>
      <c r="R92" s="84"/>
      <c r="U92" s="84"/>
      <c r="V92" s="84"/>
      <c r="Z92" s="84"/>
      <c r="AA92" s="84"/>
      <c r="AE92" s="84"/>
      <c r="AK92" s="16" t="s">
        <v>8</v>
      </c>
      <c r="AL92" s="16" t="s">
        <v>9</v>
      </c>
      <c r="AM92" s="16" t="s">
        <v>10</v>
      </c>
      <c r="AN92" s="16"/>
      <c r="AO92" s="16" t="s">
        <v>11</v>
      </c>
      <c r="AP92" s="16"/>
      <c r="AQ92" s="16" t="s">
        <v>12</v>
      </c>
      <c r="AR92" s="16" t="s">
        <v>13</v>
      </c>
      <c r="AS92" s="16" t="s">
        <v>14</v>
      </c>
      <c r="AT92" s="16" t="s">
        <v>15</v>
      </c>
      <c r="AU92" s="16" t="s">
        <v>16</v>
      </c>
      <c r="AV92" s="16" t="s">
        <v>17</v>
      </c>
      <c r="AW92" s="16" t="s">
        <v>18</v>
      </c>
      <c r="AX92" s="16"/>
      <c r="AZ92" s="84"/>
      <c r="BA92" s="84"/>
    </row>
    <row r="93" spans="3:53" ht="15">
      <c r="C93" s="84"/>
      <c r="D93" s="84"/>
      <c r="H93" s="84"/>
      <c r="I93" s="84"/>
      <c r="M93" s="84"/>
      <c r="Q93" s="84"/>
      <c r="R93" s="84"/>
      <c r="U93" s="84"/>
      <c r="V93" s="84"/>
      <c r="Z93" s="84"/>
      <c r="AA93" s="84"/>
      <c r="AE93" s="84"/>
      <c r="AI93" s="16"/>
      <c r="AJ93" t="str">
        <f>CONCATENATE(C94," - ",C95)</f>
        <v> - </v>
      </c>
      <c r="AO93" t="str">
        <f>CONCATENATE(C94,"-",C95)</f>
        <v>-</v>
      </c>
      <c r="AQ93">
        <f>AE94-AG94</f>
        <v>0</v>
      </c>
      <c r="AR93">
        <f>AB94-AD94</f>
        <v>0</v>
      </c>
      <c r="AS93">
        <f>Y94-AA94</f>
        <v>0</v>
      </c>
      <c r="AT93">
        <f>IF(AG94=0,1,0)</f>
        <v>1</v>
      </c>
      <c r="AU93">
        <f>IF(AG94=1,1,0)</f>
        <v>0</v>
      </c>
      <c r="AV93">
        <f>IF(AG94=2,1,0)</f>
        <v>0</v>
      </c>
      <c r="AW93">
        <f>IF(AV93=1,AT93,-999)</f>
        <v>-999</v>
      </c>
      <c r="AZ93" s="84"/>
      <c r="BA93" s="84"/>
    </row>
    <row r="94" spans="3:53" ht="12.75">
      <c r="C94" s="84"/>
      <c r="D94" s="84"/>
      <c r="H94" s="84"/>
      <c r="I94" s="84"/>
      <c r="M94" s="84"/>
      <c r="Q94" s="84"/>
      <c r="R94" s="84"/>
      <c r="U94" s="84"/>
      <c r="V94" s="84"/>
      <c r="Z94" s="84"/>
      <c r="AA94" s="84"/>
      <c r="AE94" s="84"/>
      <c r="AK94">
        <f>IF(AE94&gt;AG94,1,0)</f>
        <v>0</v>
      </c>
      <c r="AL94">
        <f>IF(AE94&gt;AG94,1,0)</f>
        <v>0</v>
      </c>
      <c r="AM94">
        <f>IF(AE94&gt;AG94,1,0)</f>
        <v>0</v>
      </c>
      <c r="AN94">
        <f>1000*AE94+(AB94-AD94)*100+Y94-AA94</f>
        <v>0</v>
      </c>
      <c r="AZ94" s="84"/>
      <c r="BA94" s="84"/>
    </row>
    <row r="95" spans="3:53" ht="12.75">
      <c r="C95" s="84"/>
      <c r="D95" s="84"/>
      <c r="H95" s="84"/>
      <c r="I95" s="84"/>
      <c r="M95" s="84"/>
      <c r="Q95" s="84"/>
      <c r="R95" s="84"/>
      <c r="U95" s="84"/>
      <c r="V95" s="84"/>
      <c r="Z95" s="84"/>
      <c r="AA95" s="84"/>
      <c r="AE95" s="84"/>
      <c r="AK95">
        <f>IF(AE94&lt;AG94,1,0)</f>
        <v>0</v>
      </c>
      <c r="AL95">
        <f>IF(AE94&lt;AG94,1,0)</f>
        <v>0</v>
      </c>
      <c r="AM95">
        <f>IF(AE94&lt;AG94,1,0)</f>
        <v>0</v>
      </c>
      <c r="AZ95" s="84"/>
      <c r="BA95" s="84"/>
    </row>
    <row r="96" spans="3:53" ht="12.75">
      <c r="C96" s="84"/>
      <c r="D96" s="84"/>
      <c r="H96" s="84"/>
      <c r="I96" s="84"/>
      <c r="M96" s="84"/>
      <c r="Q96" s="84"/>
      <c r="R96" s="84"/>
      <c r="U96" s="84"/>
      <c r="V96" s="84"/>
      <c r="Z96" s="84"/>
      <c r="AA96" s="84"/>
      <c r="AE96" s="84"/>
      <c r="AJ96" t="str">
        <f>CONCATENATE(C97," - ",C98)</f>
        <v> - </v>
      </c>
      <c r="AO96" t="str">
        <f>CONCATENATE(C97,"-",C98)</f>
        <v>-</v>
      </c>
      <c r="AQ96">
        <f>AE97-AG97</f>
        <v>0</v>
      </c>
      <c r="AR96">
        <f>AB97-AD97</f>
        <v>0</v>
      </c>
      <c r="AS96">
        <f>Y97-AA97</f>
        <v>0</v>
      </c>
      <c r="AT96">
        <f>IF(AG97=0,1,0)</f>
        <v>1</v>
      </c>
      <c r="AU96">
        <f>IF(AG97=1,1,0)</f>
        <v>0</v>
      </c>
      <c r="AV96">
        <f>IF(AG97=2,1,0)</f>
        <v>0</v>
      </c>
      <c r="AW96">
        <f>IF(AV96=1,AT96,-999)</f>
        <v>-999</v>
      </c>
      <c r="AZ96" s="84"/>
      <c r="BA96" s="84"/>
    </row>
    <row r="97" spans="3:53" ht="12.75">
      <c r="C97" s="84"/>
      <c r="D97" s="84"/>
      <c r="H97" s="84"/>
      <c r="I97" s="84"/>
      <c r="M97" s="84"/>
      <c r="Q97" s="84"/>
      <c r="R97" s="84"/>
      <c r="U97" s="84"/>
      <c r="V97" s="84"/>
      <c r="Z97" s="84"/>
      <c r="AA97" s="84"/>
      <c r="AE97" s="84"/>
      <c r="AK97">
        <f>IF(AE97&gt;AG97,1,0)</f>
        <v>0</v>
      </c>
      <c r="AL97">
        <f>IF(AE97&gt;AG97,1,0)</f>
        <v>0</v>
      </c>
      <c r="AM97">
        <f>IF(AE97&gt;AG97,1,0)</f>
        <v>0</v>
      </c>
      <c r="AN97">
        <f>1000*AE97+(AB97-AD97)*100+Y97-AA97</f>
        <v>0</v>
      </c>
      <c r="AZ97" s="84"/>
      <c r="BA97" s="84"/>
    </row>
    <row r="98" spans="2:53" ht="12.7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K98">
        <f>IF(AE97&lt;AG97,1,0)</f>
        <v>0</v>
      </c>
      <c r="AL98">
        <f>IF(AE97&lt;AG97,1,0)</f>
        <v>0</v>
      </c>
      <c r="AM98">
        <f>IF(AE97&lt;AG97,1,0)</f>
        <v>0</v>
      </c>
      <c r="AZ98" s="84"/>
      <c r="BA98" s="84"/>
    </row>
    <row r="99" spans="2:53" ht="12.7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J99" t="str">
        <f>CONCATENATE(C100," - ",C101)</f>
        <v> - </v>
      </c>
      <c r="AO99" t="str">
        <f>CONCATENATE(C100,"-",C101)</f>
        <v>-</v>
      </c>
      <c r="AQ99">
        <f>AE100-AG100</f>
        <v>0</v>
      </c>
      <c r="AR99">
        <f>AB100-AD100</f>
        <v>0</v>
      </c>
      <c r="AS99">
        <f>Y100-AA100</f>
        <v>0</v>
      </c>
      <c r="AT99">
        <f>IF(AG100=0,1,0)</f>
        <v>1</v>
      </c>
      <c r="AU99">
        <f>IF(AG100=1,1,0)</f>
        <v>0</v>
      </c>
      <c r="AV99">
        <f>IF(AG100=2,1,0)</f>
        <v>0</v>
      </c>
      <c r="AW99">
        <f>IF(AV99=1,AT99,-999)</f>
        <v>-999</v>
      </c>
      <c r="AZ99" s="84"/>
      <c r="BA99" s="84"/>
    </row>
  </sheetData>
  <sheetProtection/>
  <printOptions/>
  <pageMargins left="0.39" right="0.32" top="0.8" bottom="1" header="0.5" footer="0.5"/>
  <pageSetup orientation="portrait" paperSize="9" r:id="rId1"/>
  <rowBreaks count="1" manualBreakCount="1">
    <brk id="51" max="3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9"/>
  <sheetViews>
    <sheetView view="pageBreakPreview" zoomScaleSheetLayoutView="100" zoomScalePageLayoutView="0" workbookViewId="0" topLeftCell="A1">
      <selection activeCell="BD17" sqref="BD17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2.7109375" style="0" customWidth="1"/>
    <col min="27" max="28" width="3.7109375" style="0" customWidth="1"/>
    <col min="29" max="29" width="2.7109375" style="0" customWidth="1"/>
    <col min="30" max="31" width="3.7109375" style="0" customWidth="1"/>
    <col min="32" max="32" width="2.7109375" style="0" customWidth="1"/>
    <col min="33" max="33" width="3.7109375" style="0" customWidth="1"/>
    <col min="34" max="34" width="9.7109375" style="0" customWidth="1"/>
    <col min="35" max="35" width="2.28125" style="0" customWidth="1"/>
    <col min="36" max="49" width="0" style="0" hidden="1" customWidth="1"/>
  </cols>
  <sheetData>
    <row r="1" spans="3:53" ht="13.5" thickBot="1">
      <c r="C1" t="s">
        <v>139</v>
      </c>
      <c r="AK1" t="s">
        <v>0</v>
      </c>
      <c r="AN1" t="s">
        <v>1</v>
      </c>
      <c r="AY1" s="1"/>
      <c r="AZ1" s="1"/>
      <c r="BA1" s="1"/>
    </row>
    <row r="2" spans="1:53" ht="15" thickBot="1">
      <c r="A2" s="2"/>
      <c r="B2" s="3" t="s">
        <v>2</v>
      </c>
      <c r="C2" s="4" t="s">
        <v>3</v>
      </c>
      <c r="D2" s="5"/>
      <c r="E2" s="6" t="str">
        <f>B4</f>
        <v>A</v>
      </c>
      <c r="F2" s="7"/>
      <c r="G2" s="8"/>
      <c r="H2" s="8"/>
      <c r="I2" s="8"/>
      <c r="J2" s="8"/>
      <c r="K2" s="5"/>
      <c r="L2" s="9" t="str">
        <f>B7</f>
        <v>B</v>
      </c>
      <c r="M2" s="10"/>
      <c r="N2" s="11"/>
      <c r="O2" s="11"/>
      <c r="P2" s="11"/>
      <c r="Q2" s="11"/>
      <c r="R2" s="12"/>
      <c r="S2" s="9" t="str">
        <f>B10</f>
        <v>C</v>
      </c>
      <c r="T2" s="10"/>
      <c r="U2" s="11"/>
      <c r="V2" s="11"/>
      <c r="W2" s="11"/>
      <c r="X2" s="11"/>
      <c r="Y2" s="13"/>
      <c r="Z2" s="14" t="s">
        <v>4</v>
      </c>
      <c r="AA2" s="10"/>
      <c r="AB2" s="12"/>
      <c r="AC2" s="14" t="s">
        <v>5</v>
      </c>
      <c r="AD2" s="10"/>
      <c r="AE2" s="11"/>
      <c r="AF2" s="14" t="s">
        <v>6</v>
      </c>
      <c r="AG2" s="10"/>
      <c r="AH2" s="15" t="s">
        <v>7</v>
      </c>
      <c r="AJ2" s="16"/>
      <c r="AK2" s="16" t="s">
        <v>8</v>
      </c>
      <c r="AL2" s="16" t="s">
        <v>9</v>
      </c>
      <c r="AM2" s="16" t="s">
        <v>10</v>
      </c>
      <c r="AN2" s="16"/>
      <c r="AO2" s="16" t="s">
        <v>11</v>
      </c>
      <c r="AP2" s="16"/>
      <c r="AQ2" s="16" t="s">
        <v>12</v>
      </c>
      <c r="AR2" s="16" t="s">
        <v>13</v>
      </c>
      <c r="AS2" s="16" t="s">
        <v>14</v>
      </c>
      <c r="AT2" s="16" t="s">
        <v>15</v>
      </c>
      <c r="AU2" s="16" t="s">
        <v>16</v>
      </c>
      <c r="AV2" s="16" t="s">
        <v>17</v>
      </c>
      <c r="AW2" s="16" t="s">
        <v>18</v>
      </c>
      <c r="AZ2" s="17"/>
      <c r="BA2" s="17"/>
    </row>
    <row r="3" spans="2:53" ht="12.75">
      <c r="B3" s="18"/>
      <c r="C3" s="19"/>
      <c r="D3" s="20"/>
      <c r="E3" s="21"/>
      <c r="F3" s="22"/>
      <c r="G3" s="23"/>
      <c r="H3" s="24"/>
      <c r="I3" s="25"/>
      <c r="J3" s="26"/>
      <c r="K3" s="27">
        <f>F6</f>
        <v>0</v>
      </c>
      <c r="L3" s="28" t="s">
        <v>19</v>
      </c>
      <c r="M3" s="29">
        <f>D6</f>
        <v>0</v>
      </c>
      <c r="N3" s="30">
        <f>IF(K3&lt;=M3,0,1)</f>
        <v>0</v>
      </c>
      <c r="O3" s="30">
        <f>IF(M3&lt;=K3,0,1)</f>
        <v>0</v>
      </c>
      <c r="P3" s="31">
        <f>SUM(N3:N5)</f>
        <v>0</v>
      </c>
      <c r="Q3" s="31">
        <f>SUM(O3:O5)</f>
        <v>0</v>
      </c>
      <c r="R3" s="27">
        <f>F9</f>
        <v>0</v>
      </c>
      <c r="S3" s="28" t="s">
        <v>19</v>
      </c>
      <c r="T3" s="29">
        <f>D9</f>
        <v>0</v>
      </c>
      <c r="U3" s="30">
        <f aca="true" t="shared" si="0" ref="U3:U8">IF(R3&lt;=T3,0,1)</f>
        <v>0</v>
      </c>
      <c r="V3" s="30">
        <f aca="true" t="shared" si="1" ref="V3:V8">IF(T3&lt;=R3,0,1)</f>
        <v>0</v>
      </c>
      <c r="W3" s="31">
        <f>SUM(U3:U5)</f>
        <v>0</v>
      </c>
      <c r="X3" s="31">
        <f>SUM(V3:V5)</f>
        <v>0</v>
      </c>
      <c r="Y3" s="32"/>
      <c r="Z3" s="33"/>
      <c r="AA3" s="34"/>
      <c r="AB3" s="35"/>
      <c r="AC3" s="33"/>
      <c r="AD3" s="34"/>
      <c r="AE3" s="36"/>
      <c r="AF3" s="36"/>
      <c r="AG3" s="36"/>
      <c r="AH3" s="37"/>
      <c r="AJ3" t="str">
        <f>CONCATENATE(C4," - ",C5)</f>
        <v>Pap Kende-Pap Márkó - Talentum TSE</v>
      </c>
      <c r="AO3" t="str">
        <f>CONCATENATE(C4,"-",C5)</f>
        <v>Pap Kende-Pap Márkó-Talentum TSE</v>
      </c>
      <c r="AQ3">
        <f>AE4-AG4</f>
        <v>0</v>
      </c>
      <c r="AR3">
        <f>AB4-AD4</f>
        <v>0</v>
      </c>
      <c r="AS3">
        <f>Y4-AA4</f>
        <v>0</v>
      </c>
      <c r="AT3">
        <f>IF(AG4=0,1,0)</f>
        <v>1</v>
      </c>
      <c r="AU3">
        <f>IF(AG4=1,1,0)</f>
        <v>0</v>
      </c>
      <c r="AV3">
        <f>IF(AG4=2,1,0)</f>
        <v>0</v>
      </c>
      <c r="AW3">
        <f>IF(AV3=1,AT3,-999)</f>
        <v>-999</v>
      </c>
      <c r="AZ3" s="17"/>
      <c r="BA3" s="17"/>
    </row>
    <row r="4" spans="2:53" ht="12.75">
      <c r="B4" s="38" t="s">
        <v>8</v>
      </c>
      <c r="C4" t="s">
        <v>138</v>
      </c>
      <c r="D4" s="39"/>
      <c r="E4" s="40"/>
      <c r="F4" s="41"/>
      <c r="G4" s="42"/>
      <c r="H4" s="43"/>
      <c r="I4" s="43"/>
      <c r="J4" s="44"/>
      <c r="K4" s="45">
        <f>F7</f>
        <v>0</v>
      </c>
      <c r="L4" s="46" t="s">
        <v>19</v>
      </c>
      <c r="M4" s="47">
        <f>D7</f>
        <v>0</v>
      </c>
      <c r="N4" s="48">
        <f>IF(K4&lt;=M4,0,1)</f>
        <v>0</v>
      </c>
      <c r="O4" s="48">
        <f>IF(M4&lt;=K4,0,1)</f>
        <v>0</v>
      </c>
      <c r="P4" s="49">
        <f>IF(P3&lt;=Q3,0,1)</f>
        <v>0</v>
      </c>
      <c r="Q4" s="49">
        <f>IF(Q3&lt;=P3,0,1)</f>
        <v>0</v>
      </c>
      <c r="R4" s="45">
        <f>F10</f>
        <v>0</v>
      </c>
      <c r="S4" s="46" t="s">
        <v>19</v>
      </c>
      <c r="T4" s="47">
        <f>D10</f>
        <v>0</v>
      </c>
      <c r="U4" s="48">
        <f t="shared" si="0"/>
        <v>0</v>
      </c>
      <c r="V4" s="48">
        <f t="shared" si="1"/>
        <v>0</v>
      </c>
      <c r="W4" s="49">
        <f>IF(W3&lt;=X3,0,1)</f>
        <v>0</v>
      </c>
      <c r="X4" s="49">
        <f>IF(X3&lt;=W3,0,1)</f>
        <v>0</v>
      </c>
      <c r="Y4" s="50">
        <f>SUM(K3:K5,R3:R5)</f>
        <v>0</v>
      </c>
      <c r="Z4" s="46" t="s">
        <v>19</v>
      </c>
      <c r="AA4" s="51">
        <f>SUM(M3:M5,T3:T5)</f>
        <v>0</v>
      </c>
      <c r="AB4" s="52">
        <f>SUM(P3,W3)</f>
        <v>0</v>
      </c>
      <c r="AC4" s="46" t="s">
        <v>19</v>
      </c>
      <c r="AD4" s="47">
        <f>Q3+X3</f>
        <v>0</v>
      </c>
      <c r="AE4" s="52">
        <f>SUM(I4,P4,W4)</f>
        <v>0</v>
      </c>
      <c r="AF4" s="46" t="s">
        <v>19</v>
      </c>
      <c r="AG4" s="47">
        <f>SUM(J4,Q4,X4)</f>
        <v>0</v>
      </c>
      <c r="AH4" s="53">
        <f>IF(OR(AE4&gt;0,AG4&gt;0),RANK(AN4,AN4:$AO10,0),0)</f>
        <v>0</v>
      </c>
      <c r="AK4">
        <f>IF(AE4&gt;AG4,1,0)</f>
        <v>0</v>
      </c>
      <c r="AL4">
        <f>IF(AE4&gt;AG4,1,0)</f>
        <v>0</v>
      </c>
      <c r="AM4">
        <f>IF(AE4&gt;AG4,1,0)</f>
        <v>0</v>
      </c>
      <c r="AN4">
        <f>1000*AE4+(AB4-AD4)*100+Y4-AA4</f>
        <v>0</v>
      </c>
      <c r="AZ4" s="17"/>
      <c r="BA4" s="17"/>
    </row>
    <row r="5" spans="2:53" ht="13.5" thickBot="1">
      <c r="B5" s="54"/>
      <c r="C5" t="s">
        <v>66</v>
      </c>
      <c r="D5" s="55"/>
      <c r="E5" s="56"/>
      <c r="F5" s="57"/>
      <c r="G5" s="58"/>
      <c r="H5" s="59"/>
      <c r="I5" s="59"/>
      <c r="J5" s="60"/>
      <c r="K5" s="61">
        <f>F8</f>
        <v>0</v>
      </c>
      <c r="L5" s="62" t="s">
        <v>19</v>
      </c>
      <c r="M5" s="63">
        <f>D8</f>
        <v>0</v>
      </c>
      <c r="N5" s="64">
        <f>IF(K5&lt;=M5,0,1)</f>
        <v>0</v>
      </c>
      <c r="O5" s="64">
        <f>IF(M5&lt;=K5,0,1)</f>
        <v>0</v>
      </c>
      <c r="P5" s="65"/>
      <c r="Q5" s="65"/>
      <c r="R5" s="45">
        <f>F11</f>
        <v>0</v>
      </c>
      <c r="S5" s="46" t="s">
        <v>19</v>
      </c>
      <c r="T5" s="47">
        <f>D11</f>
        <v>0</v>
      </c>
      <c r="U5" s="64">
        <f t="shared" si="0"/>
        <v>0</v>
      </c>
      <c r="V5" s="64">
        <f t="shared" si="1"/>
        <v>0</v>
      </c>
      <c r="W5" s="65"/>
      <c r="X5" s="65"/>
      <c r="Y5" s="66"/>
      <c r="Z5" s="67"/>
      <c r="AA5" s="68"/>
      <c r="AB5" s="69"/>
      <c r="AC5" s="67"/>
      <c r="AD5" s="68"/>
      <c r="AE5" s="70"/>
      <c r="AF5" s="70"/>
      <c r="AG5" s="70"/>
      <c r="AH5" s="71"/>
      <c r="AK5">
        <f>IF(AE4&lt;AG4,1,0)</f>
        <v>0</v>
      </c>
      <c r="AL5">
        <f>IF(AE4&lt;AG4,1,0)</f>
        <v>0</v>
      </c>
      <c r="AM5">
        <f>IF(AE4&lt;AG4,1,0)</f>
        <v>0</v>
      </c>
      <c r="AZ5" s="17"/>
      <c r="BA5" s="17"/>
    </row>
    <row r="6" spans="2:53" ht="12.75">
      <c r="B6" s="19"/>
      <c r="C6" s="72"/>
      <c r="D6" s="27"/>
      <c r="E6" s="28" t="s">
        <v>19</v>
      </c>
      <c r="F6" s="73"/>
      <c r="G6" s="30">
        <f aca="true" t="shared" si="2" ref="G6:G11">IF(D6&lt;=F6,0,1)</f>
        <v>0</v>
      </c>
      <c r="H6" s="30">
        <f aca="true" t="shared" si="3" ref="H6:H11">IF(F6&lt;=D6,0,1)</f>
        <v>0</v>
      </c>
      <c r="I6" s="31">
        <f>SUM(G6:G8)</f>
        <v>0</v>
      </c>
      <c r="J6" s="31">
        <f>SUM(H6:H8)</f>
        <v>0</v>
      </c>
      <c r="K6" s="20"/>
      <c r="L6" s="21"/>
      <c r="M6" s="22"/>
      <c r="N6" s="23"/>
      <c r="O6" s="24"/>
      <c r="P6" s="25"/>
      <c r="Q6" s="26"/>
      <c r="R6" s="27">
        <f>M9</f>
        <v>0</v>
      </c>
      <c r="S6" s="28" t="s">
        <v>19</v>
      </c>
      <c r="T6" s="29">
        <f>K9</f>
        <v>0</v>
      </c>
      <c r="U6" s="30">
        <f t="shared" si="0"/>
        <v>0</v>
      </c>
      <c r="V6" s="30">
        <f t="shared" si="1"/>
        <v>0</v>
      </c>
      <c r="W6" s="31">
        <f>SUM(U6:U8)</f>
        <v>0</v>
      </c>
      <c r="X6" s="31">
        <f>SUM(V6:V8)</f>
        <v>0</v>
      </c>
      <c r="Y6" s="32"/>
      <c r="Z6" s="33"/>
      <c r="AA6" s="34"/>
      <c r="AB6" s="35"/>
      <c r="AC6" s="33"/>
      <c r="AD6" s="34"/>
      <c r="AE6" s="51"/>
      <c r="AF6" s="51"/>
      <c r="AG6" s="51"/>
      <c r="AH6" s="53"/>
      <c r="AJ6" t="str">
        <f>CONCATENATE(C7," - ",C8)</f>
        <v>Pávics K-Ősi B - Danubius</v>
      </c>
      <c r="AO6" t="str">
        <f>CONCATENATE(C7,"-",C8)</f>
        <v>Pávics K-Ősi B-Danubius</v>
      </c>
      <c r="AQ6">
        <f>AE7-AG7</f>
        <v>0</v>
      </c>
      <c r="AR6">
        <f>AB7-AD7</f>
        <v>0</v>
      </c>
      <c r="AS6">
        <f>Y7-AA7</f>
        <v>0</v>
      </c>
      <c r="AT6">
        <f>IF(AG7=0,1,0)</f>
        <v>1</v>
      </c>
      <c r="AU6">
        <f>IF(AG7=1,1,0)</f>
        <v>0</v>
      </c>
      <c r="AV6">
        <f>IF(AG7=2,1,0)</f>
        <v>0</v>
      </c>
      <c r="AW6">
        <f>IF(AV6=1,AT6,-999)</f>
        <v>-999</v>
      </c>
      <c r="AZ6" s="17"/>
      <c r="BA6" s="17"/>
    </row>
    <row r="7" spans="2:53" ht="12.75">
      <c r="B7" s="38" t="s">
        <v>9</v>
      </c>
      <c r="C7" s="85" t="s">
        <v>137</v>
      </c>
      <c r="D7" s="45"/>
      <c r="E7" s="46" t="s">
        <v>19</v>
      </c>
      <c r="F7" s="74"/>
      <c r="G7" s="48">
        <f t="shared" si="2"/>
        <v>0</v>
      </c>
      <c r="H7" s="48">
        <f t="shared" si="3"/>
        <v>0</v>
      </c>
      <c r="I7" s="49">
        <f>IF(I6&lt;=J6,0,1)</f>
        <v>0</v>
      </c>
      <c r="J7" s="49">
        <f>IF(J6&lt;=I6,0,1)</f>
        <v>0</v>
      </c>
      <c r="K7" s="39"/>
      <c r="L7" s="40"/>
      <c r="M7" s="41"/>
      <c r="N7" s="42"/>
      <c r="O7" s="43"/>
      <c r="P7" s="43"/>
      <c r="Q7" s="44"/>
      <c r="R7" s="45">
        <f>M10</f>
        <v>0</v>
      </c>
      <c r="S7" s="46" t="s">
        <v>19</v>
      </c>
      <c r="T7" s="47">
        <f>K10</f>
        <v>0</v>
      </c>
      <c r="U7" s="48">
        <f t="shared" si="0"/>
        <v>0</v>
      </c>
      <c r="V7" s="48">
        <f t="shared" si="1"/>
        <v>0</v>
      </c>
      <c r="W7" s="49">
        <f>IF(W6&lt;=X6,0,1)</f>
        <v>0</v>
      </c>
      <c r="X7" s="49">
        <f>IF(X6&lt;=W6,0,1)</f>
        <v>0</v>
      </c>
      <c r="Y7" s="50">
        <f>SUM(D6:D8,R6:R8)</f>
        <v>0</v>
      </c>
      <c r="Z7" s="46" t="s">
        <v>19</v>
      </c>
      <c r="AA7" s="51">
        <f>SUM(F6:F8,T6:T8)</f>
        <v>0</v>
      </c>
      <c r="AB7" s="52">
        <f>SUM(I6,W6)</f>
        <v>0</v>
      </c>
      <c r="AC7" s="46" t="s">
        <v>19</v>
      </c>
      <c r="AD7" s="47">
        <f>J6+X6</f>
        <v>0</v>
      </c>
      <c r="AE7" s="52">
        <f>SUM(I7,P7,W7)</f>
        <v>0</v>
      </c>
      <c r="AF7" s="46" t="s">
        <v>19</v>
      </c>
      <c r="AG7" s="47">
        <f>SUM(J7,Q7,X7)</f>
        <v>0</v>
      </c>
      <c r="AH7" s="53">
        <f>IF(OR(AE7&gt;0,AG7&gt;0),RANK(AN7,AN4:$AO10,0),0)</f>
        <v>0</v>
      </c>
      <c r="AK7">
        <f>IF(AE7&gt;AG7,1,0)</f>
        <v>0</v>
      </c>
      <c r="AL7">
        <f>IF(AE7&gt;AG7,1,0)</f>
        <v>0</v>
      </c>
      <c r="AM7">
        <f>IF(AE7&gt;AG7,1,0)</f>
        <v>0</v>
      </c>
      <c r="AN7">
        <f>1000*AE7+(AB7-AD7)*100+Y7-AA7</f>
        <v>0</v>
      </c>
      <c r="AZ7" s="17"/>
      <c r="BA7" s="17"/>
    </row>
    <row r="8" spans="2:53" ht="13.5" customHeight="1" thickBot="1">
      <c r="B8" s="54"/>
      <c r="C8" s="85" t="s">
        <v>71</v>
      </c>
      <c r="D8" s="61"/>
      <c r="E8" s="62" t="s">
        <v>19</v>
      </c>
      <c r="F8" s="75"/>
      <c r="G8" s="64">
        <f t="shared" si="2"/>
        <v>0</v>
      </c>
      <c r="H8" s="64">
        <f t="shared" si="3"/>
        <v>0</v>
      </c>
      <c r="I8" s="65"/>
      <c r="J8" s="65"/>
      <c r="K8" s="55"/>
      <c r="L8" s="56"/>
      <c r="M8" s="57"/>
      <c r="N8" s="58"/>
      <c r="O8" s="59"/>
      <c r="P8" s="59"/>
      <c r="Q8" s="60"/>
      <c r="R8" s="61">
        <f>M11</f>
        <v>0</v>
      </c>
      <c r="S8" s="62" t="s">
        <v>19</v>
      </c>
      <c r="T8" s="63">
        <f>K11</f>
        <v>0</v>
      </c>
      <c r="U8" s="64">
        <f t="shared" si="0"/>
        <v>0</v>
      </c>
      <c r="V8" s="64">
        <f t="shared" si="1"/>
        <v>0</v>
      </c>
      <c r="W8" s="65"/>
      <c r="X8" s="65"/>
      <c r="Y8" s="66"/>
      <c r="Z8" s="67"/>
      <c r="AA8" s="68"/>
      <c r="AB8" s="76"/>
      <c r="AC8" s="67"/>
      <c r="AD8" s="68"/>
      <c r="AE8" s="70"/>
      <c r="AF8" s="70"/>
      <c r="AG8" s="70"/>
      <c r="AH8" s="71"/>
      <c r="AK8">
        <f>IF(AE7&lt;AG7,1,0)</f>
        <v>0</v>
      </c>
      <c r="AL8">
        <f>IF(AE7&lt;AG7,1,0)</f>
        <v>0</v>
      </c>
      <c r="AM8">
        <f>IF(AE7&lt;AG7,1,0)</f>
        <v>0</v>
      </c>
      <c r="AZ8" s="17"/>
      <c r="BA8" s="17"/>
    </row>
    <row r="9" spans="2:53" ht="12.75">
      <c r="B9" s="19"/>
      <c r="C9" s="19"/>
      <c r="D9" s="27"/>
      <c r="E9" s="28" t="s">
        <v>19</v>
      </c>
      <c r="F9" s="73"/>
      <c r="G9" s="30">
        <f t="shared" si="2"/>
        <v>0</v>
      </c>
      <c r="H9" s="30">
        <f t="shared" si="3"/>
        <v>0</v>
      </c>
      <c r="I9" s="31">
        <f>SUM(G9:G11)</f>
        <v>0</v>
      </c>
      <c r="J9" s="31">
        <f>SUM(H9:H11)</f>
        <v>0</v>
      </c>
      <c r="K9" s="27"/>
      <c r="L9" s="28" t="s">
        <v>19</v>
      </c>
      <c r="M9" s="73"/>
      <c r="N9" s="30">
        <f>IF(K9&lt;=M9,0,1)</f>
        <v>0</v>
      </c>
      <c r="O9" s="30">
        <f>IF(M9&lt;=K9,0,1)</f>
        <v>0</v>
      </c>
      <c r="P9" s="31">
        <f>SUM(N9:N11)</f>
        <v>0</v>
      </c>
      <c r="Q9" s="31">
        <f>SUM(O9:O11)</f>
        <v>0</v>
      </c>
      <c r="R9" s="20"/>
      <c r="S9" s="21"/>
      <c r="T9" s="22"/>
      <c r="U9" s="23"/>
      <c r="V9" s="24"/>
      <c r="W9" s="25"/>
      <c r="X9" s="26"/>
      <c r="Y9" s="32"/>
      <c r="Z9" s="33"/>
      <c r="AA9" s="34"/>
      <c r="AB9" s="35"/>
      <c r="AC9" s="33"/>
      <c r="AD9" s="34"/>
      <c r="AE9" s="51"/>
      <c r="AF9" s="51"/>
      <c r="AG9" s="51"/>
      <c r="AH9" s="53"/>
      <c r="AJ9" t="str">
        <f>CONCATENATE(C10," - ",C11)</f>
        <v>Csécsei Máté-Pintér Zsombor - VSD</v>
      </c>
      <c r="AO9" t="str">
        <f>CONCATENATE(C10,"-",C11)</f>
        <v>Csécsei Máté-Pintér Zsombor-VSD</v>
      </c>
      <c r="AQ9">
        <f>AE10-AG10</f>
        <v>0</v>
      </c>
      <c r="AR9">
        <f>AB10-AD10</f>
        <v>0</v>
      </c>
      <c r="AS9">
        <f>Y10-AA10</f>
        <v>0</v>
      </c>
      <c r="AT9">
        <f>IF(AG10=0,1,0)</f>
        <v>1</v>
      </c>
      <c r="AU9">
        <f>IF(AG10=1,1,0)</f>
        <v>0</v>
      </c>
      <c r="AV9">
        <f>IF(AG10=2,1,0)</f>
        <v>0</v>
      </c>
      <c r="AW9">
        <f>IF(AV9=1,AT9,-999)</f>
        <v>-999</v>
      </c>
      <c r="AZ9" s="17"/>
      <c r="BA9" s="17"/>
    </row>
    <row r="10" spans="2:53" ht="12.75">
      <c r="B10" s="38" t="s">
        <v>10</v>
      </c>
      <c r="C10" s="85" t="s">
        <v>136</v>
      </c>
      <c r="D10" s="45"/>
      <c r="E10" s="46" t="s">
        <v>19</v>
      </c>
      <c r="F10" s="74"/>
      <c r="G10" s="48">
        <f t="shared" si="2"/>
        <v>0</v>
      </c>
      <c r="H10" s="48">
        <f t="shared" si="3"/>
        <v>0</v>
      </c>
      <c r="I10" s="49">
        <f>IF(I9&lt;=J9,0,1)</f>
        <v>0</v>
      </c>
      <c r="J10" s="49">
        <f>IF(J9&lt;=I9,0,1)</f>
        <v>0</v>
      </c>
      <c r="K10" s="45"/>
      <c r="L10" s="46" t="s">
        <v>19</v>
      </c>
      <c r="M10" s="74"/>
      <c r="N10" s="48">
        <f>IF(K10&lt;=M10,0,1)</f>
        <v>0</v>
      </c>
      <c r="O10" s="48">
        <f>IF(M10&lt;=K10,0,1)</f>
        <v>0</v>
      </c>
      <c r="P10" s="49">
        <f>IF(P9&lt;=Q9,0,1)</f>
        <v>0</v>
      </c>
      <c r="Q10" s="49">
        <f>IF(Q9&lt;=P9,0,1)</f>
        <v>0</v>
      </c>
      <c r="R10" s="39"/>
      <c r="S10" s="40"/>
      <c r="T10" s="41"/>
      <c r="U10" s="42"/>
      <c r="V10" s="43"/>
      <c r="W10" s="43"/>
      <c r="X10" s="44"/>
      <c r="Y10" s="50">
        <f>SUM(D9:D11,K9:K11)</f>
        <v>0</v>
      </c>
      <c r="Z10" s="46" t="s">
        <v>19</v>
      </c>
      <c r="AA10" s="51">
        <f>SUM(F9:F11,M9:M11)</f>
        <v>0</v>
      </c>
      <c r="AB10" s="52">
        <f>SUM(I9,P9)</f>
        <v>0</v>
      </c>
      <c r="AC10" s="46" t="s">
        <v>19</v>
      </c>
      <c r="AD10" s="47">
        <f>J9+Q9</f>
        <v>0</v>
      </c>
      <c r="AE10" s="52">
        <f>SUM(I10,P10,W10)</f>
        <v>0</v>
      </c>
      <c r="AF10" s="46" t="s">
        <v>19</v>
      </c>
      <c r="AG10" s="47">
        <f>SUM(J10,Q10,X10)</f>
        <v>0</v>
      </c>
      <c r="AH10" s="53">
        <f>IF(OR(AE10&gt;0,AG10&gt;0),RANK(AN10,AN4:$AO10,0),0)</f>
        <v>0</v>
      </c>
      <c r="AK10">
        <f>IF(AE10&gt;AG10,1,0)</f>
        <v>0</v>
      </c>
      <c r="AL10">
        <f>IF(AE10&gt;AG10,1,0)</f>
        <v>0</v>
      </c>
      <c r="AM10">
        <f>IF(AE10&gt;AG10,1,0)</f>
        <v>0</v>
      </c>
      <c r="AN10">
        <f>1000*AE10+(AB10-AD10)*100+Y10-AA10</f>
        <v>0</v>
      </c>
      <c r="AW10" t="s">
        <v>20</v>
      </c>
      <c r="AZ10" s="17"/>
      <c r="BA10" s="17"/>
    </row>
    <row r="11" spans="2:53" ht="13.5" thickBot="1">
      <c r="B11" s="77"/>
      <c r="C11" s="78" t="s">
        <v>76</v>
      </c>
      <c r="D11" s="61"/>
      <c r="E11" s="62" t="s">
        <v>19</v>
      </c>
      <c r="F11" s="75"/>
      <c r="G11" s="64">
        <f t="shared" si="2"/>
        <v>0</v>
      </c>
      <c r="H11" s="64">
        <f t="shared" si="3"/>
        <v>0</v>
      </c>
      <c r="I11" s="65"/>
      <c r="J11" s="65"/>
      <c r="K11" s="61"/>
      <c r="L11" s="62" t="s">
        <v>19</v>
      </c>
      <c r="M11" s="75"/>
      <c r="N11" s="64">
        <f>IF(K11&lt;=M11,0,1)</f>
        <v>0</v>
      </c>
      <c r="O11" s="64">
        <f>IF(M11&lt;=K11,0,1)</f>
        <v>0</v>
      </c>
      <c r="P11" s="65"/>
      <c r="Q11" s="65"/>
      <c r="R11" s="55"/>
      <c r="S11" s="56"/>
      <c r="T11" s="57"/>
      <c r="U11" s="58"/>
      <c r="V11" s="59"/>
      <c r="W11" s="59"/>
      <c r="X11" s="60"/>
      <c r="Y11" s="66"/>
      <c r="Z11" s="67"/>
      <c r="AA11" s="68"/>
      <c r="AB11" s="69"/>
      <c r="AC11" s="67"/>
      <c r="AD11" s="68"/>
      <c r="AE11" s="70"/>
      <c r="AF11" s="70"/>
      <c r="AG11" s="70"/>
      <c r="AH11" s="71"/>
      <c r="AK11">
        <f>IF(AE10&lt;AG10,1,0)</f>
        <v>0</v>
      </c>
      <c r="AL11">
        <f>IF(AE10&lt;AG10,1,0)</f>
        <v>0</v>
      </c>
      <c r="AM11">
        <f>IF(AE10&lt;AG10,1,0)</f>
        <v>0</v>
      </c>
      <c r="AZ11" s="17"/>
      <c r="BA11" s="17"/>
    </row>
    <row r="12" spans="3:53" ht="15" customHeight="1">
      <c r="C12" s="131"/>
      <c r="AZ12" s="17"/>
      <c r="BA12" s="17"/>
    </row>
    <row r="13" spans="3:53" ht="15" customHeight="1">
      <c r="C13" s="131"/>
      <c r="AZ13" s="17"/>
      <c r="BA13" s="17"/>
    </row>
    <row r="14" spans="3:53" ht="15" customHeight="1" thickBot="1">
      <c r="C14" s="131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2"/>
      <c r="AH14" s="82"/>
      <c r="AK14" t="s">
        <v>0</v>
      </c>
      <c r="AN14" t="s">
        <v>1</v>
      </c>
      <c r="AZ14" s="17"/>
      <c r="BA14" s="17"/>
    </row>
    <row r="15" spans="2:53" ht="15" thickBot="1">
      <c r="B15" s="4" t="s">
        <v>2</v>
      </c>
      <c r="C15" s="4" t="s">
        <v>127</v>
      </c>
      <c r="D15" s="5"/>
      <c r="E15" s="6" t="str">
        <f>B17</f>
        <v>A</v>
      </c>
      <c r="F15" s="7"/>
      <c r="G15" s="8"/>
      <c r="H15" s="8"/>
      <c r="I15" s="8"/>
      <c r="J15" s="8"/>
      <c r="K15" s="5"/>
      <c r="L15" s="9" t="str">
        <f>B20</f>
        <v>B</v>
      </c>
      <c r="M15" s="10"/>
      <c r="N15" s="11"/>
      <c r="O15" s="11"/>
      <c r="P15" s="11"/>
      <c r="Q15" s="11"/>
      <c r="R15" s="12"/>
      <c r="S15" s="9" t="str">
        <f>B23</f>
        <v>C</v>
      </c>
      <c r="T15" s="10"/>
      <c r="U15" s="11"/>
      <c r="V15" s="11"/>
      <c r="W15" s="11"/>
      <c r="X15" s="11"/>
      <c r="Y15" s="13"/>
      <c r="Z15" s="14" t="s">
        <v>4</v>
      </c>
      <c r="AA15" s="10"/>
      <c r="AB15" s="12"/>
      <c r="AC15" s="14" t="s">
        <v>5</v>
      </c>
      <c r="AD15" s="10"/>
      <c r="AE15" s="11"/>
      <c r="AF15" s="14" t="s">
        <v>6</v>
      </c>
      <c r="AG15" s="10"/>
      <c r="AH15" s="15" t="s">
        <v>7</v>
      </c>
      <c r="AK15" s="16" t="s">
        <v>8</v>
      </c>
      <c r="AL15" s="16" t="s">
        <v>9</v>
      </c>
      <c r="AM15" s="16" t="s">
        <v>10</v>
      </c>
      <c r="AN15" s="16"/>
      <c r="AO15" s="16" t="s">
        <v>11</v>
      </c>
      <c r="AP15" s="16"/>
      <c r="AQ15" s="16" t="s">
        <v>12</v>
      </c>
      <c r="AR15" s="16" t="s">
        <v>13</v>
      </c>
      <c r="AS15" s="16" t="s">
        <v>14</v>
      </c>
      <c r="AT15" s="16" t="s">
        <v>15</v>
      </c>
      <c r="AU15" s="16" t="s">
        <v>16</v>
      </c>
      <c r="AV15" s="16" t="s">
        <v>17</v>
      </c>
      <c r="AW15" s="16" t="s">
        <v>18</v>
      </c>
      <c r="AX15" s="16"/>
      <c r="AY15" s="16"/>
      <c r="AZ15" s="17"/>
      <c r="BA15" s="17"/>
    </row>
    <row r="16" spans="2:53" ht="15">
      <c r="B16" s="18"/>
      <c r="C16" s="19"/>
      <c r="D16" s="20"/>
      <c r="E16" s="21"/>
      <c r="F16" s="22"/>
      <c r="G16" s="23"/>
      <c r="H16" s="24"/>
      <c r="I16" s="25"/>
      <c r="J16" s="26"/>
      <c r="K16" s="27">
        <f>F19</f>
        <v>0</v>
      </c>
      <c r="L16" s="28" t="s">
        <v>19</v>
      </c>
      <c r="M16" s="29">
        <f>D19</f>
        <v>0</v>
      </c>
      <c r="N16" s="30">
        <f>IF(K16&lt;=M16,0,1)</f>
        <v>0</v>
      </c>
      <c r="O16" s="30">
        <f>IF(M16&lt;=K16,0,1)</f>
        <v>0</v>
      </c>
      <c r="P16" s="31">
        <f>SUM(N16:N18)</f>
        <v>0</v>
      </c>
      <c r="Q16" s="31">
        <f>SUM(O16:O18)</f>
        <v>0</v>
      </c>
      <c r="R16" s="27">
        <f>F22</f>
        <v>0</v>
      </c>
      <c r="S16" s="28" t="s">
        <v>19</v>
      </c>
      <c r="T16" s="29">
        <f>D22</f>
        <v>0</v>
      </c>
      <c r="U16" s="30">
        <f aca="true" t="shared" si="4" ref="U16:U21">IF(R16&lt;=T16,0,1)</f>
        <v>0</v>
      </c>
      <c r="V16" s="30">
        <f aca="true" t="shared" si="5" ref="V16:V21">IF(T16&lt;=R16,0,1)</f>
        <v>0</v>
      </c>
      <c r="W16" s="31">
        <f>SUM(U16:U18)</f>
        <v>0</v>
      </c>
      <c r="X16" s="31">
        <f>SUM(V16:V18)</f>
        <v>0</v>
      </c>
      <c r="Y16" s="32"/>
      <c r="Z16" s="33"/>
      <c r="AA16" s="34"/>
      <c r="AB16" s="35"/>
      <c r="AC16" s="33"/>
      <c r="AD16" s="34"/>
      <c r="AE16" s="36"/>
      <c r="AF16" s="36"/>
      <c r="AG16" s="36"/>
      <c r="AH16" s="37"/>
      <c r="AI16" s="16"/>
      <c r="AJ16" t="str">
        <f>CONCATENATE(C17," - ",C18)</f>
        <v>Szabó B-Francioso D - Danubius</v>
      </c>
      <c r="AO16" t="str">
        <f>CONCATENATE(C17,"-",C18)</f>
        <v>Szabó B-Francioso D-Danubius</v>
      </c>
      <c r="AQ16">
        <f>AE17-AG17</f>
        <v>0</v>
      </c>
      <c r="AR16">
        <f>AB17-AD17</f>
        <v>0</v>
      </c>
      <c r="AS16">
        <f>Y17-AA17</f>
        <v>0</v>
      </c>
      <c r="AT16">
        <f>IF(AG17=0,1,0)</f>
        <v>1</v>
      </c>
      <c r="AU16">
        <f>IF(AG17=1,1,0)</f>
        <v>0</v>
      </c>
      <c r="AV16">
        <f>IF(AG17=2,1,0)</f>
        <v>0</v>
      </c>
      <c r="AW16">
        <f>IF(AV16=1,AT16,-999)</f>
        <v>-999</v>
      </c>
      <c r="AZ16" s="17"/>
      <c r="BA16" s="17"/>
    </row>
    <row r="17" spans="2:53" ht="12.75">
      <c r="B17" s="38" t="s">
        <v>8</v>
      </c>
      <c r="C17" t="s">
        <v>135</v>
      </c>
      <c r="D17" s="39"/>
      <c r="E17" s="40"/>
      <c r="F17" s="41"/>
      <c r="G17" s="42"/>
      <c r="H17" s="43"/>
      <c r="I17" s="43"/>
      <c r="J17" s="44"/>
      <c r="K17" s="45">
        <f>F20</f>
        <v>0</v>
      </c>
      <c r="L17" s="46" t="s">
        <v>19</v>
      </c>
      <c r="M17" s="47">
        <f>D20</f>
        <v>0</v>
      </c>
      <c r="N17" s="48">
        <f>IF(K17&lt;=M17,0,1)</f>
        <v>0</v>
      </c>
      <c r="O17" s="48">
        <f>IF(M17&lt;=K17,0,1)</f>
        <v>0</v>
      </c>
      <c r="P17" s="49">
        <f>IF(P16&lt;=Q16,0,1)</f>
        <v>0</v>
      </c>
      <c r="Q17" s="49">
        <f>IF(Q16&lt;=P16,0,1)</f>
        <v>0</v>
      </c>
      <c r="R17" s="45">
        <f>F23</f>
        <v>0</v>
      </c>
      <c r="S17" s="46" t="s">
        <v>19</v>
      </c>
      <c r="T17" s="47">
        <f>D23</f>
        <v>0</v>
      </c>
      <c r="U17" s="48">
        <f t="shared" si="4"/>
        <v>0</v>
      </c>
      <c r="V17" s="48">
        <f t="shared" si="5"/>
        <v>0</v>
      </c>
      <c r="W17" s="49">
        <f>IF(W16&lt;=X16,0,1)</f>
        <v>0</v>
      </c>
      <c r="X17" s="49">
        <f>IF(X16&lt;=W16,0,1)</f>
        <v>0</v>
      </c>
      <c r="Y17" s="50">
        <f>SUM(K16:K18,R16:R18,)</f>
        <v>0</v>
      </c>
      <c r="Z17" s="46" t="s">
        <v>19</v>
      </c>
      <c r="AA17" s="47">
        <f>SUM(M16:M18,T16:T18)</f>
        <v>0</v>
      </c>
      <c r="AB17" s="52">
        <f>SUM(P16,W16)</f>
        <v>0</v>
      </c>
      <c r="AC17" s="46" t="s">
        <v>19</v>
      </c>
      <c r="AD17" s="47">
        <f>Q16+X16</f>
        <v>0</v>
      </c>
      <c r="AE17" s="52">
        <f>SUM(I17,P17,W17)</f>
        <v>0</v>
      </c>
      <c r="AF17" s="46" t="s">
        <v>19</v>
      </c>
      <c r="AG17" s="47">
        <f>SUM(J17,Q17,X17)</f>
        <v>0</v>
      </c>
      <c r="AH17" s="53">
        <f>IF(OR(AE17&gt;0,AG17&gt;0),RANK(AN17,AN17:$AO23,0),0)</f>
        <v>0</v>
      </c>
      <c r="AK17">
        <f>IF(AE17&gt;AG17,1,0)</f>
        <v>0</v>
      </c>
      <c r="AL17">
        <f>IF(AE17&gt;AG17,1,0)</f>
        <v>0</v>
      </c>
      <c r="AM17">
        <f>IF(AE17&gt;AG17,1,0)</f>
        <v>0</v>
      </c>
      <c r="AN17">
        <f>1000*AE17+(AB17-AD17)*100+Y17-AA17</f>
        <v>0</v>
      </c>
      <c r="AZ17" s="17"/>
      <c r="BA17" s="17"/>
    </row>
    <row r="18" spans="2:53" ht="13.5" thickBot="1">
      <c r="B18" s="54"/>
      <c r="C18" t="s">
        <v>71</v>
      </c>
      <c r="D18" s="55"/>
      <c r="E18" s="56"/>
      <c r="F18" s="57"/>
      <c r="G18" s="58"/>
      <c r="H18" s="59"/>
      <c r="I18" s="59"/>
      <c r="J18" s="60"/>
      <c r="K18" s="61">
        <f>F21</f>
        <v>0</v>
      </c>
      <c r="L18" s="62" t="s">
        <v>19</v>
      </c>
      <c r="M18" s="63">
        <f>D21</f>
        <v>0</v>
      </c>
      <c r="N18" s="64">
        <f>IF(K18&lt;=M18,0,1)</f>
        <v>0</v>
      </c>
      <c r="O18" s="64">
        <f>IF(M18&lt;=K18,0,1)</f>
        <v>0</v>
      </c>
      <c r="P18" s="65"/>
      <c r="Q18" s="65"/>
      <c r="R18" s="45">
        <f>F24</f>
        <v>0</v>
      </c>
      <c r="S18" s="46" t="s">
        <v>19</v>
      </c>
      <c r="T18" s="47">
        <f>D24</f>
        <v>0</v>
      </c>
      <c r="U18" s="64">
        <f t="shared" si="4"/>
        <v>0</v>
      </c>
      <c r="V18" s="64">
        <f t="shared" si="5"/>
        <v>0</v>
      </c>
      <c r="W18" s="65"/>
      <c r="X18" s="65"/>
      <c r="Y18" s="66"/>
      <c r="Z18" s="67"/>
      <c r="AA18" s="68"/>
      <c r="AB18" s="69"/>
      <c r="AC18" s="67"/>
      <c r="AD18" s="68"/>
      <c r="AE18" s="70"/>
      <c r="AF18" s="70"/>
      <c r="AG18" s="70"/>
      <c r="AH18" s="71"/>
      <c r="AK18">
        <f>IF(AE17&lt;AG17,1,0)</f>
        <v>0</v>
      </c>
      <c r="AL18">
        <f>IF(AE17&lt;AG17,1,0)</f>
        <v>0</v>
      </c>
      <c r="AM18">
        <f>IF(AE17&lt;AG17,1,0)</f>
        <v>0</v>
      </c>
      <c r="AZ18" s="17"/>
      <c r="BA18" s="17"/>
    </row>
    <row r="19" spans="2:53" ht="12.75">
      <c r="B19" s="19"/>
      <c r="C19" s="72"/>
      <c r="D19" s="27"/>
      <c r="E19" s="28" t="s">
        <v>19</v>
      </c>
      <c r="F19" s="73"/>
      <c r="G19" s="30">
        <f aca="true" t="shared" si="6" ref="G19:G24">IF(D19&lt;=F19,0,1)</f>
        <v>0</v>
      </c>
      <c r="H19" s="30">
        <f aca="true" t="shared" si="7" ref="H19:H24">IF(F19&lt;=D19,0,1)</f>
        <v>0</v>
      </c>
      <c r="I19" s="31">
        <f>SUM(G19:G21)</f>
        <v>0</v>
      </c>
      <c r="J19" s="31">
        <f>SUM(H19:H21)</f>
        <v>0</v>
      </c>
      <c r="K19" s="20"/>
      <c r="L19" s="21"/>
      <c r="M19" s="22"/>
      <c r="N19" s="23"/>
      <c r="O19" s="24"/>
      <c r="P19" s="25"/>
      <c r="Q19" s="26"/>
      <c r="R19" s="27">
        <f>M22</f>
        <v>0</v>
      </c>
      <c r="S19" s="28" t="s">
        <v>19</v>
      </c>
      <c r="T19" s="29">
        <f>K22</f>
        <v>0</v>
      </c>
      <c r="U19" s="30">
        <f t="shared" si="4"/>
        <v>0</v>
      </c>
      <c r="V19" s="30">
        <f t="shared" si="5"/>
        <v>0</v>
      </c>
      <c r="W19" s="31">
        <f>SUM(U19:U21)</f>
        <v>0</v>
      </c>
      <c r="X19" s="31">
        <f>SUM(V19:V21)</f>
        <v>0</v>
      </c>
      <c r="Y19" s="32"/>
      <c r="Z19" s="33"/>
      <c r="AA19" s="34"/>
      <c r="AB19" s="35"/>
      <c r="AC19" s="33"/>
      <c r="AD19" s="34"/>
      <c r="AE19" s="51"/>
      <c r="AF19" s="51"/>
      <c r="AG19" s="51"/>
      <c r="AH19" s="53"/>
      <c r="AJ19" t="str">
        <f>CONCATENATE(C20," - ",C21)</f>
        <v>Kincses Norbert-Dancs Olivér - LUDOVIKA-Érdi VSE</v>
      </c>
      <c r="AO19" t="str">
        <f>CONCATENATE(C20,"-",C21)</f>
        <v>Kincses Norbert-Dancs Olivér-LUDOVIKA-Érdi VSE</v>
      </c>
      <c r="AQ19">
        <f>AE20-AG20</f>
        <v>0</v>
      </c>
      <c r="AR19">
        <f>AB20-AD20</f>
        <v>0</v>
      </c>
      <c r="AS19">
        <f>Y20-AA20</f>
        <v>0</v>
      </c>
      <c r="AT19">
        <f>IF(AG20=0,1,0)</f>
        <v>1</v>
      </c>
      <c r="AU19">
        <f>IF(AG20=1,1,0)</f>
        <v>0</v>
      </c>
      <c r="AV19">
        <f>IF(AG20=2,1,0)</f>
        <v>0</v>
      </c>
      <c r="AW19">
        <f>IF(AV19=1,AT19,-999)</f>
        <v>-999</v>
      </c>
      <c r="AZ19" s="17"/>
      <c r="BA19" s="17"/>
    </row>
    <row r="20" spans="2:53" ht="12.75">
      <c r="B20" s="38" t="s">
        <v>9</v>
      </c>
      <c r="C20" s="85" t="s">
        <v>134</v>
      </c>
      <c r="D20" s="45"/>
      <c r="E20" s="46" t="s">
        <v>19</v>
      </c>
      <c r="F20" s="74"/>
      <c r="G20" s="48">
        <f t="shared" si="6"/>
        <v>0</v>
      </c>
      <c r="H20" s="48">
        <f t="shared" si="7"/>
        <v>0</v>
      </c>
      <c r="I20" s="49">
        <f>IF(I19&lt;=J19,0,1)</f>
        <v>0</v>
      </c>
      <c r="J20" s="49">
        <f>IF(J19&lt;=I19,0,1)</f>
        <v>0</v>
      </c>
      <c r="K20" s="39"/>
      <c r="L20" s="40"/>
      <c r="M20" s="41"/>
      <c r="N20" s="42"/>
      <c r="O20" s="43"/>
      <c r="P20" s="43"/>
      <c r="Q20" s="44"/>
      <c r="R20" s="45">
        <f>M23</f>
        <v>0</v>
      </c>
      <c r="S20" s="46" t="s">
        <v>19</v>
      </c>
      <c r="T20" s="47">
        <f>K23</f>
        <v>0</v>
      </c>
      <c r="U20" s="48">
        <f t="shared" si="4"/>
        <v>0</v>
      </c>
      <c r="V20" s="48">
        <f t="shared" si="5"/>
        <v>0</v>
      </c>
      <c r="W20" s="49">
        <f>IF(W19&lt;=X19,0,1)</f>
        <v>0</v>
      </c>
      <c r="X20" s="49">
        <f>IF(X19&lt;=W19,0,1)</f>
        <v>0</v>
      </c>
      <c r="Y20" s="50">
        <f>SUM(D19:D21,R19:R21,)</f>
        <v>0</v>
      </c>
      <c r="Z20" s="46" t="s">
        <v>19</v>
      </c>
      <c r="AA20" s="47">
        <f>SUM(F19:F21,T19:T21)</f>
        <v>0</v>
      </c>
      <c r="AB20" s="52">
        <f>SUM(I19,W19)</f>
        <v>0</v>
      </c>
      <c r="AC20" s="46" t="s">
        <v>19</v>
      </c>
      <c r="AD20" s="47">
        <f>J19+X19</f>
        <v>0</v>
      </c>
      <c r="AE20" s="52">
        <f>SUM(I20,P20,W20)</f>
        <v>0</v>
      </c>
      <c r="AF20" s="46" t="s">
        <v>19</v>
      </c>
      <c r="AG20" s="47">
        <f>SUM(J20,Q20,X20)</f>
        <v>0</v>
      </c>
      <c r="AH20" s="53">
        <f>IF(OR(AE20&gt;0,AG20&gt;0),RANK(AN20,AN17:$AO23,0),0)</f>
        <v>0</v>
      </c>
      <c r="AK20">
        <f>IF(AE20&gt;AG20,1,0)</f>
        <v>0</v>
      </c>
      <c r="AL20">
        <f>IF(AE20&gt;AG20,1,0)</f>
        <v>0</v>
      </c>
      <c r="AM20">
        <f>IF(AE20&gt;AG20,1,0)</f>
        <v>0</v>
      </c>
      <c r="AN20">
        <f>1000*AE20+(AB20-AD20)*100+Y20-AA20</f>
        <v>0</v>
      </c>
      <c r="AZ20" s="17"/>
      <c r="BA20" s="17"/>
    </row>
    <row r="21" spans="2:53" ht="13.5" thickBot="1">
      <c r="B21" s="54"/>
      <c r="C21" s="83" t="s">
        <v>156</v>
      </c>
      <c r="D21" s="61"/>
      <c r="E21" s="62" t="s">
        <v>19</v>
      </c>
      <c r="F21" s="75"/>
      <c r="G21" s="64">
        <f t="shared" si="6"/>
        <v>0</v>
      </c>
      <c r="H21" s="64">
        <f t="shared" si="7"/>
        <v>0</v>
      </c>
      <c r="I21" s="65"/>
      <c r="J21" s="65"/>
      <c r="K21" s="55"/>
      <c r="L21" s="56"/>
      <c r="M21" s="57"/>
      <c r="N21" s="58"/>
      <c r="O21" s="59"/>
      <c r="P21" s="59"/>
      <c r="Q21" s="60"/>
      <c r="R21" s="61">
        <f>M24</f>
        <v>0</v>
      </c>
      <c r="S21" s="62" t="s">
        <v>19</v>
      </c>
      <c r="T21" s="63">
        <f>K24</f>
        <v>0</v>
      </c>
      <c r="U21" s="64">
        <f t="shared" si="4"/>
        <v>0</v>
      </c>
      <c r="V21" s="64">
        <f t="shared" si="5"/>
        <v>0</v>
      </c>
      <c r="W21" s="65"/>
      <c r="X21" s="65"/>
      <c r="Y21" s="66"/>
      <c r="Z21" s="67"/>
      <c r="AA21" s="68"/>
      <c r="AB21" s="76"/>
      <c r="AC21" s="67"/>
      <c r="AD21" s="68"/>
      <c r="AE21" s="70"/>
      <c r="AF21" s="70"/>
      <c r="AG21" s="70"/>
      <c r="AH21" s="71"/>
      <c r="AK21">
        <f>IF(AE20&lt;AG20,1,0)</f>
        <v>0</v>
      </c>
      <c r="AL21">
        <f>IF(AE20&lt;AG20,1,0)</f>
        <v>0</v>
      </c>
      <c r="AM21">
        <f>IF(AE20&lt;AG20,1,0)</f>
        <v>0</v>
      </c>
      <c r="AZ21" s="17"/>
      <c r="BA21" s="17"/>
    </row>
    <row r="22" spans="2:53" ht="12.75">
      <c r="B22" s="19"/>
      <c r="C22" s="19"/>
      <c r="D22" s="27"/>
      <c r="E22" s="28" t="s">
        <v>19</v>
      </c>
      <c r="F22" s="73"/>
      <c r="G22" s="30">
        <f t="shared" si="6"/>
        <v>0</v>
      </c>
      <c r="H22" s="30">
        <f t="shared" si="7"/>
        <v>0</v>
      </c>
      <c r="I22" s="31">
        <f>SUM(G22:G24)</f>
        <v>0</v>
      </c>
      <c r="J22" s="31">
        <f>SUM(H22:H24)</f>
        <v>0</v>
      </c>
      <c r="K22" s="27"/>
      <c r="L22" s="28" t="s">
        <v>19</v>
      </c>
      <c r="M22" s="73"/>
      <c r="N22" s="30">
        <f>IF(K22&lt;=M22,0,1)</f>
        <v>0</v>
      </c>
      <c r="O22" s="30">
        <f>IF(M22&lt;=K22,0,1)</f>
        <v>0</v>
      </c>
      <c r="P22" s="31">
        <f>SUM(N22:N24)</f>
        <v>0</v>
      </c>
      <c r="Q22" s="31">
        <f>SUM(O22:O24)</f>
        <v>0</v>
      </c>
      <c r="R22" s="20"/>
      <c r="S22" s="21"/>
      <c r="T22" s="22"/>
      <c r="U22" s="23"/>
      <c r="V22" s="24"/>
      <c r="W22" s="25"/>
      <c r="X22" s="26"/>
      <c r="Y22" s="32"/>
      <c r="Z22" s="33"/>
      <c r="AA22" s="34"/>
      <c r="AB22" s="35"/>
      <c r="AC22" s="33"/>
      <c r="AD22" s="34"/>
      <c r="AE22" s="51"/>
      <c r="AF22" s="51"/>
      <c r="AG22" s="51"/>
      <c r="AH22" s="53"/>
      <c r="AJ22" t="str">
        <f>CONCATENATE(C23," - ",C24)</f>
        <v>Varga Máté-Tornyai Benedek - Életmód SE</v>
      </c>
      <c r="AO22" t="str">
        <f>CONCATENATE(C23,"-",C24)</f>
        <v>Varga Máté-Tornyai Benedek-Életmód SE</v>
      </c>
      <c r="AQ22">
        <f>AE23-AG23</f>
        <v>0</v>
      </c>
      <c r="AR22">
        <f>AB23-AD23</f>
        <v>0</v>
      </c>
      <c r="AS22">
        <f>Y23-AA23</f>
        <v>0</v>
      </c>
      <c r="AT22">
        <f>IF(AG23=0,1,0)</f>
        <v>1</v>
      </c>
      <c r="AU22">
        <f>IF(AG23=1,1,0)</f>
        <v>0</v>
      </c>
      <c r="AV22">
        <f>IF(AG23=2,1,0)</f>
        <v>0</v>
      </c>
      <c r="AW22">
        <f>IF(AV22=1,AT22,-999)</f>
        <v>-999</v>
      </c>
      <c r="AZ22" s="17"/>
      <c r="BA22" s="17"/>
    </row>
    <row r="23" spans="2:53" ht="12.75">
      <c r="B23" s="38" t="s">
        <v>10</v>
      </c>
      <c r="C23" s="85" t="s">
        <v>133</v>
      </c>
      <c r="D23" s="45"/>
      <c r="E23" s="46" t="s">
        <v>19</v>
      </c>
      <c r="F23" s="74"/>
      <c r="G23" s="48">
        <f t="shared" si="6"/>
        <v>0</v>
      </c>
      <c r="H23" s="48">
        <f t="shared" si="7"/>
        <v>0</v>
      </c>
      <c r="I23" s="49">
        <f>IF(I22&lt;=J22,0,1)</f>
        <v>0</v>
      </c>
      <c r="J23" s="49">
        <f>IF(J22&lt;=I22,0,1)</f>
        <v>0</v>
      </c>
      <c r="K23" s="45"/>
      <c r="L23" s="46" t="s">
        <v>19</v>
      </c>
      <c r="M23" s="74"/>
      <c r="N23" s="48">
        <f>IF(K23&lt;=M23,0,1)</f>
        <v>0</v>
      </c>
      <c r="O23" s="48">
        <f>IF(M23&lt;=K23,0,1)</f>
        <v>0</v>
      </c>
      <c r="P23" s="49">
        <f>IF(P22&lt;=Q22,0,1)</f>
        <v>0</v>
      </c>
      <c r="Q23" s="49">
        <f>IF(Q22&lt;=P22,0,1)</f>
        <v>0</v>
      </c>
      <c r="R23" s="39"/>
      <c r="S23" s="40"/>
      <c r="T23" s="41"/>
      <c r="U23" s="42"/>
      <c r="V23" s="43"/>
      <c r="W23" s="43"/>
      <c r="X23" s="44"/>
      <c r="Y23" s="50">
        <f>SUM(D22:D24,K22:K24,)</f>
        <v>0</v>
      </c>
      <c r="Z23" s="46" t="s">
        <v>19</v>
      </c>
      <c r="AA23" s="47">
        <f>SUM(F22:F24,M22:M24)</f>
        <v>0</v>
      </c>
      <c r="AB23" s="52">
        <f>SUM(I22,P22)</f>
        <v>0</v>
      </c>
      <c r="AC23" s="46" t="s">
        <v>19</v>
      </c>
      <c r="AD23" s="47">
        <f>J22+Q22</f>
        <v>0</v>
      </c>
      <c r="AE23" s="52">
        <f>SUM(I23,P23,W23)</f>
        <v>0</v>
      </c>
      <c r="AF23" s="46" t="s">
        <v>19</v>
      </c>
      <c r="AG23" s="47">
        <f>SUM(J23,Q23,X23)</f>
        <v>0</v>
      </c>
      <c r="AH23" s="53">
        <f>IF(OR(AE23&gt;0,AG23&gt;0),RANK(AN23,AN17:$AO23,0),0)</f>
        <v>0</v>
      </c>
      <c r="AK23">
        <f>IF(AE23&gt;AG23,1,0)</f>
        <v>0</v>
      </c>
      <c r="AL23">
        <f>IF(AE23&gt;AG23,1,0)</f>
        <v>0</v>
      </c>
      <c r="AM23">
        <f>IF(AE23&gt;AG23,1,0)</f>
        <v>0</v>
      </c>
      <c r="AN23">
        <f>1000*AE23+(AB23-AD23)*100+Y23-AA23</f>
        <v>0</v>
      </c>
      <c r="AW23" t="s">
        <v>20</v>
      </c>
      <c r="AZ23" s="17"/>
      <c r="BA23" s="17"/>
    </row>
    <row r="24" spans="2:53" ht="13.5" thickBot="1">
      <c r="B24" s="77"/>
      <c r="C24" s="78" t="s">
        <v>92</v>
      </c>
      <c r="D24" s="61"/>
      <c r="E24" s="62" t="s">
        <v>19</v>
      </c>
      <c r="F24" s="75"/>
      <c r="G24" s="64">
        <f t="shared" si="6"/>
        <v>0</v>
      </c>
      <c r="H24" s="64">
        <f t="shared" si="7"/>
        <v>0</v>
      </c>
      <c r="I24" s="65"/>
      <c r="J24" s="65"/>
      <c r="K24" s="61"/>
      <c r="L24" s="62" t="s">
        <v>19</v>
      </c>
      <c r="M24" s="75"/>
      <c r="N24" s="64">
        <f>IF(K24&lt;=M24,0,1)</f>
        <v>0</v>
      </c>
      <c r="O24" s="64">
        <f>IF(M24&lt;=K24,0,1)</f>
        <v>0</v>
      </c>
      <c r="P24" s="65"/>
      <c r="Q24" s="65"/>
      <c r="R24" s="55"/>
      <c r="S24" s="56"/>
      <c r="T24" s="57"/>
      <c r="U24" s="58"/>
      <c r="V24" s="59"/>
      <c r="W24" s="59"/>
      <c r="X24" s="60"/>
      <c r="Y24" s="66"/>
      <c r="Z24" s="67"/>
      <c r="AA24" s="68"/>
      <c r="AB24" s="69"/>
      <c r="AC24" s="67"/>
      <c r="AD24" s="68"/>
      <c r="AE24" s="70"/>
      <c r="AF24" s="70"/>
      <c r="AG24" s="70"/>
      <c r="AH24" s="71"/>
      <c r="AK24">
        <f>IF(AE23&gt;AG23,1,0)</f>
        <v>0</v>
      </c>
      <c r="AL24">
        <f>IF(AE23&gt;AG23,1,0)</f>
        <v>0</v>
      </c>
      <c r="AM24">
        <f>IF(AE23&gt;AG23,1,0)</f>
        <v>0</v>
      </c>
      <c r="AZ24" s="17"/>
      <c r="BA24" s="17"/>
    </row>
    <row r="25" spans="3:53" ht="15" customHeight="1">
      <c r="C25" s="131"/>
      <c r="AZ25" s="17"/>
      <c r="BA25" s="17"/>
    </row>
    <row r="26" spans="3:53" ht="15" customHeight="1">
      <c r="C26" s="219" t="s">
        <v>132</v>
      </c>
      <c r="AZ26" s="17"/>
      <c r="BA26" s="17"/>
    </row>
    <row r="27" spans="3:53" ht="15" customHeight="1" thickBot="1">
      <c r="C27" s="131"/>
      <c r="AK27" t="s">
        <v>0</v>
      </c>
      <c r="AN27" t="s">
        <v>1</v>
      </c>
      <c r="AZ27" s="17"/>
      <c r="BA27" s="17"/>
    </row>
    <row r="28" spans="1:53" ht="15" thickBot="1">
      <c r="A28" s="2"/>
      <c r="B28" s="3" t="s">
        <v>2</v>
      </c>
      <c r="C28" s="4"/>
      <c r="D28" s="5"/>
      <c r="E28" s="6" t="str">
        <f>B30</f>
        <v>A</v>
      </c>
      <c r="F28" s="7"/>
      <c r="G28" s="8"/>
      <c r="H28" s="8"/>
      <c r="I28" s="8"/>
      <c r="J28" s="8"/>
      <c r="K28" s="5"/>
      <c r="L28" s="9" t="str">
        <f>B33</f>
        <v>B</v>
      </c>
      <c r="M28" s="10"/>
      <c r="N28" s="11"/>
      <c r="O28" s="11"/>
      <c r="P28" s="11"/>
      <c r="Q28" s="11"/>
      <c r="R28" s="12"/>
      <c r="S28" s="9" t="str">
        <f>B36</f>
        <v>C</v>
      </c>
      <c r="T28" s="10"/>
      <c r="U28" s="11"/>
      <c r="V28" s="11"/>
      <c r="W28" s="11"/>
      <c r="X28" s="11"/>
      <c r="Y28" s="13"/>
      <c r="Z28" s="14" t="s">
        <v>4</v>
      </c>
      <c r="AA28" s="10"/>
      <c r="AB28" s="12"/>
      <c r="AC28" s="14" t="s">
        <v>5</v>
      </c>
      <c r="AD28" s="10"/>
      <c r="AE28" s="11"/>
      <c r="AF28" s="14" t="s">
        <v>6</v>
      </c>
      <c r="AG28" s="10"/>
      <c r="AH28" s="15" t="s">
        <v>7</v>
      </c>
      <c r="AJ28" s="16"/>
      <c r="AK28" s="16" t="s">
        <v>8</v>
      </c>
      <c r="AL28" s="16" t="s">
        <v>9</v>
      </c>
      <c r="AM28" s="16" t="s">
        <v>10</v>
      </c>
      <c r="AN28" s="16"/>
      <c r="AO28" s="16" t="s">
        <v>11</v>
      </c>
      <c r="AP28" s="16"/>
      <c r="AQ28" s="16" t="s">
        <v>12</v>
      </c>
      <c r="AR28" s="16" t="s">
        <v>13</v>
      </c>
      <c r="AS28" s="16" t="s">
        <v>14</v>
      </c>
      <c r="AT28" s="16" t="s">
        <v>15</v>
      </c>
      <c r="AU28" s="16" t="s">
        <v>16</v>
      </c>
      <c r="AV28" s="16" t="s">
        <v>17</v>
      </c>
      <c r="AW28" s="16" t="s">
        <v>18</v>
      </c>
      <c r="AZ28" s="17"/>
      <c r="BA28" s="17"/>
    </row>
    <row r="29" spans="2:53" ht="12.75">
      <c r="B29" s="18"/>
      <c r="C29" s="19"/>
      <c r="D29" s="20"/>
      <c r="E29" s="21"/>
      <c r="F29" s="22"/>
      <c r="G29" s="23"/>
      <c r="H29" s="24"/>
      <c r="I29" s="25"/>
      <c r="J29" s="26"/>
      <c r="K29" s="27">
        <f>F32</f>
        <v>0</v>
      </c>
      <c r="L29" s="28" t="s">
        <v>19</v>
      </c>
      <c r="M29" s="29">
        <f>D32</f>
        <v>0</v>
      </c>
      <c r="N29" s="30">
        <f>IF(K29&lt;=M29,0,1)</f>
        <v>0</v>
      </c>
      <c r="O29" s="30">
        <f>IF(M29&lt;=K29,0,1)</f>
        <v>0</v>
      </c>
      <c r="P29" s="31">
        <f>SUM(N29:N31)</f>
        <v>0</v>
      </c>
      <c r="Q29" s="31">
        <f>SUM(O29:O31)</f>
        <v>0</v>
      </c>
      <c r="R29" s="27">
        <f>F35</f>
        <v>0</v>
      </c>
      <c r="S29" s="28" t="s">
        <v>19</v>
      </c>
      <c r="T29" s="29">
        <f>D35</f>
        <v>0</v>
      </c>
      <c r="U29" s="30">
        <f aca="true" t="shared" si="8" ref="U29:U34">IF(R29&lt;=T29,0,1)</f>
        <v>0</v>
      </c>
      <c r="V29" s="30">
        <f aca="true" t="shared" si="9" ref="V29:V34">IF(T29&lt;=R29,0,1)</f>
        <v>0</v>
      </c>
      <c r="W29" s="31">
        <f>SUM(U29:U31)</f>
        <v>0</v>
      </c>
      <c r="X29" s="31">
        <f>SUM(V29:V31)</f>
        <v>0</v>
      </c>
      <c r="Y29" s="32"/>
      <c r="Z29" s="33"/>
      <c r="AA29" s="34"/>
      <c r="AB29" s="35"/>
      <c r="AC29" s="33"/>
      <c r="AD29" s="34"/>
      <c r="AE29" s="36"/>
      <c r="AF29" s="36"/>
      <c r="AG29" s="36"/>
      <c r="AH29" s="37"/>
      <c r="AJ29" t="str">
        <f>CONCATENATE(C30," - ",C31)</f>
        <v> - </v>
      </c>
      <c r="AO29" t="str">
        <f>CONCATENATE(C30,"-",C31)</f>
        <v>-</v>
      </c>
      <c r="AQ29">
        <f>AE30-AG30</f>
        <v>0</v>
      </c>
      <c r="AR29">
        <f>AB30-AD30</f>
        <v>0</v>
      </c>
      <c r="AS29">
        <f>Y30-AA30</f>
        <v>0</v>
      </c>
      <c r="AT29">
        <f>IF(AG30=0,1,0)</f>
        <v>1</v>
      </c>
      <c r="AU29">
        <f>IF(AG30=1,1,0)</f>
        <v>0</v>
      </c>
      <c r="AV29">
        <f>IF(AG30=2,1,0)</f>
        <v>0</v>
      </c>
      <c r="AW29">
        <f>IF(AV29=1,AT29,-999)</f>
        <v>-999</v>
      </c>
      <c r="AZ29" s="17"/>
      <c r="BA29" s="17"/>
    </row>
    <row r="30" spans="2:53" ht="12.75">
      <c r="B30" s="38" t="s">
        <v>8</v>
      </c>
      <c r="D30" s="39"/>
      <c r="E30" s="40"/>
      <c r="F30" s="41"/>
      <c r="G30" s="42"/>
      <c r="H30" s="43"/>
      <c r="I30" s="43"/>
      <c r="J30" s="44"/>
      <c r="K30" s="45">
        <f>F33</f>
        <v>0</v>
      </c>
      <c r="L30" s="46" t="s">
        <v>19</v>
      </c>
      <c r="M30" s="47">
        <f>D33</f>
        <v>0</v>
      </c>
      <c r="N30" s="48">
        <f>IF(K30&lt;=M30,0,1)</f>
        <v>0</v>
      </c>
      <c r="O30" s="48">
        <f>IF(M30&lt;=K30,0,1)</f>
        <v>0</v>
      </c>
      <c r="P30" s="49">
        <f>IF(P29&lt;=Q29,0,1)</f>
        <v>0</v>
      </c>
      <c r="Q30" s="49">
        <f>IF(Q29&lt;=P29,0,1)</f>
        <v>0</v>
      </c>
      <c r="R30" s="45">
        <f>F36</f>
        <v>0</v>
      </c>
      <c r="S30" s="46" t="s">
        <v>19</v>
      </c>
      <c r="T30" s="47">
        <f>D36</f>
        <v>0</v>
      </c>
      <c r="U30" s="48">
        <f t="shared" si="8"/>
        <v>0</v>
      </c>
      <c r="V30" s="48">
        <f t="shared" si="9"/>
        <v>0</v>
      </c>
      <c r="W30" s="49">
        <f>IF(W29&lt;=X29,0,1)</f>
        <v>0</v>
      </c>
      <c r="X30" s="49">
        <f>IF(X29&lt;=W29,0,1)</f>
        <v>0</v>
      </c>
      <c r="Y30" s="50">
        <f>SUM(K29:K31,R29:R31)</f>
        <v>0</v>
      </c>
      <c r="Z30" s="46" t="s">
        <v>19</v>
      </c>
      <c r="AA30" s="51">
        <f>SUM(M29:M31,T29:T31)</f>
        <v>0</v>
      </c>
      <c r="AB30" s="52">
        <f>SUM(P29,W29)</f>
        <v>0</v>
      </c>
      <c r="AC30" s="46" t="s">
        <v>19</v>
      </c>
      <c r="AD30" s="47">
        <f>Q29+X29</f>
        <v>0</v>
      </c>
      <c r="AE30" s="52">
        <f>SUM(I30,P30,W30)</f>
        <v>0</v>
      </c>
      <c r="AF30" s="46" t="s">
        <v>19</v>
      </c>
      <c r="AG30" s="47">
        <f>SUM(J30,Q30,X30)</f>
        <v>0</v>
      </c>
      <c r="AH30" s="53">
        <f>IF(OR(AE30&gt;0,AG30&gt;0),RANK(AN30,AN30:$AO36,0),0)</f>
        <v>0</v>
      </c>
      <c r="AK30">
        <f>IF(AE30&gt;AG30,1,0)</f>
        <v>0</v>
      </c>
      <c r="AL30">
        <f>IF(AE30&gt;AG30,1,0)</f>
        <v>0</v>
      </c>
      <c r="AM30">
        <f>IF(AE30&gt;AG30,1,0)</f>
        <v>0</v>
      </c>
      <c r="AN30">
        <f>1000*AE30+(AB30-AD30)*100+Y30-AA30</f>
        <v>0</v>
      </c>
      <c r="AZ30" s="17"/>
      <c r="BA30" s="17"/>
    </row>
    <row r="31" spans="2:53" ht="13.5" thickBot="1">
      <c r="B31" s="54"/>
      <c r="D31" s="55"/>
      <c r="E31" s="56"/>
      <c r="F31" s="57"/>
      <c r="G31" s="58"/>
      <c r="H31" s="59"/>
      <c r="I31" s="59"/>
      <c r="J31" s="60"/>
      <c r="K31" s="61">
        <f>F34</f>
        <v>0</v>
      </c>
      <c r="L31" s="62" t="s">
        <v>19</v>
      </c>
      <c r="M31" s="63">
        <f>D34</f>
        <v>0</v>
      </c>
      <c r="N31" s="64">
        <f>IF(K31&lt;=M31,0,1)</f>
        <v>0</v>
      </c>
      <c r="O31" s="64">
        <f>IF(M31&lt;=K31,0,1)</f>
        <v>0</v>
      </c>
      <c r="P31" s="65"/>
      <c r="Q31" s="65"/>
      <c r="R31" s="45">
        <f>F37</f>
        <v>0</v>
      </c>
      <c r="S31" s="46" t="s">
        <v>19</v>
      </c>
      <c r="T31" s="47">
        <f>D37</f>
        <v>0</v>
      </c>
      <c r="U31" s="64">
        <f t="shared" si="8"/>
        <v>0</v>
      </c>
      <c r="V31" s="64">
        <f t="shared" si="9"/>
        <v>0</v>
      </c>
      <c r="W31" s="65"/>
      <c r="X31" s="65"/>
      <c r="Y31" s="66"/>
      <c r="Z31" s="67"/>
      <c r="AA31" s="68"/>
      <c r="AB31" s="69"/>
      <c r="AC31" s="67"/>
      <c r="AD31" s="68"/>
      <c r="AE31" s="70"/>
      <c r="AF31" s="70"/>
      <c r="AG31" s="70"/>
      <c r="AH31" s="71"/>
      <c r="AK31">
        <f>IF(AE30&lt;AG30,1,0)</f>
        <v>0</v>
      </c>
      <c r="AL31">
        <f>IF(AE30&lt;AG30,1,0)</f>
        <v>0</v>
      </c>
      <c r="AM31">
        <f>IF(AE30&lt;AG30,1,0)</f>
        <v>0</v>
      </c>
      <c r="AZ31" s="17"/>
      <c r="BA31" s="17"/>
    </row>
    <row r="32" spans="2:53" ht="12.75">
      <c r="B32" s="19"/>
      <c r="C32" s="72"/>
      <c r="D32" s="27"/>
      <c r="E32" s="28" t="s">
        <v>19</v>
      </c>
      <c r="F32" s="73"/>
      <c r="G32" s="30">
        <f aca="true" t="shared" si="10" ref="G32:G37">IF(D32&lt;=F32,0,1)</f>
        <v>0</v>
      </c>
      <c r="H32" s="30">
        <f aca="true" t="shared" si="11" ref="H32:H37">IF(F32&lt;=D32,0,1)</f>
        <v>0</v>
      </c>
      <c r="I32" s="31">
        <f>SUM(G32:G34)</f>
        <v>0</v>
      </c>
      <c r="J32" s="31">
        <f>SUM(H32:H34)</f>
        <v>0</v>
      </c>
      <c r="K32" s="20"/>
      <c r="L32" s="21"/>
      <c r="M32" s="22"/>
      <c r="N32" s="23"/>
      <c r="O32" s="24"/>
      <c r="P32" s="25"/>
      <c r="Q32" s="26"/>
      <c r="R32" s="27">
        <f>M35</f>
        <v>0</v>
      </c>
      <c r="S32" s="28" t="s">
        <v>19</v>
      </c>
      <c r="T32" s="29">
        <f>K35</f>
        <v>0</v>
      </c>
      <c r="U32" s="30">
        <f t="shared" si="8"/>
        <v>0</v>
      </c>
      <c r="V32" s="30">
        <f t="shared" si="9"/>
        <v>0</v>
      </c>
      <c r="W32" s="31">
        <f>SUM(U32:U34)</f>
        <v>0</v>
      </c>
      <c r="X32" s="31">
        <f>SUM(V32:V34)</f>
        <v>0</v>
      </c>
      <c r="Y32" s="32"/>
      <c r="Z32" s="33"/>
      <c r="AA32" s="34"/>
      <c r="AB32" s="35"/>
      <c r="AC32" s="33"/>
      <c r="AD32" s="34"/>
      <c r="AE32" s="51"/>
      <c r="AF32" s="51"/>
      <c r="AG32" s="51"/>
      <c r="AH32" s="53"/>
      <c r="AJ32" t="str">
        <f>CONCATENATE(C33," - ",C34)</f>
        <v> - </v>
      </c>
      <c r="AO32" t="str">
        <f>CONCATENATE(C33,"-",C34)</f>
        <v>-</v>
      </c>
      <c r="AQ32">
        <f>AE33-AG33</f>
        <v>0</v>
      </c>
      <c r="AR32">
        <f>AB33-AD33</f>
        <v>0</v>
      </c>
      <c r="AS32">
        <f>Y33-AA33</f>
        <v>0</v>
      </c>
      <c r="AT32">
        <f>IF(AG33=0,1,0)</f>
        <v>1</v>
      </c>
      <c r="AU32">
        <f>IF(AG33=1,1,0)</f>
        <v>0</v>
      </c>
      <c r="AV32">
        <f>IF(AG33=2,1,0)</f>
        <v>0</v>
      </c>
      <c r="AW32">
        <f>IF(AV32=1,AT32,-999)</f>
        <v>-999</v>
      </c>
      <c r="AZ32" s="17"/>
      <c r="BA32" s="17"/>
    </row>
    <row r="33" spans="2:53" ht="12.75">
      <c r="B33" s="38" t="s">
        <v>9</v>
      </c>
      <c r="C33" s="85"/>
      <c r="D33" s="45"/>
      <c r="E33" s="46" t="s">
        <v>19</v>
      </c>
      <c r="F33" s="74"/>
      <c r="G33" s="48">
        <f t="shared" si="10"/>
        <v>0</v>
      </c>
      <c r="H33" s="48">
        <f t="shared" si="11"/>
        <v>0</v>
      </c>
      <c r="I33" s="49">
        <f>IF(I32&lt;=J32,0,1)</f>
        <v>0</v>
      </c>
      <c r="J33" s="49">
        <f>IF(J32&lt;=I32,0,1)</f>
        <v>0</v>
      </c>
      <c r="K33" s="39"/>
      <c r="L33" s="40"/>
      <c r="M33" s="41"/>
      <c r="N33" s="42"/>
      <c r="O33" s="43"/>
      <c r="P33" s="43"/>
      <c r="Q33" s="44"/>
      <c r="R33" s="45">
        <f>M36</f>
        <v>0</v>
      </c>
      <c r="S33" s="46" t="s">
        <v>19</v>
      </c>
      <c r="T33" s="47">
        <f>K36</f>
        <v>0</v>
      </c>
      <c r="U33" s="48">
        <f t="shared" si="8"/>
        <v>0</v>
      </c>
      <c r="V33" s="48">
        <f t="shared" si="9"/>
        <v>0</v>
      </c>
      <c r="W33" s="49">
        <f>IF(W32&lt;=X32,0,1)</f>
        <v>0</v>
      </c>
      <c r="X33" s="49">
        <f>IF(X32&lt;=W32,0,1)</f>
        <v>0</v>
      </c>
      <c r="Y33" s="50">
        <f>SUM(D32:D34,R32:R34)</f>
        <v>0</v>
      </c>
      <c r="Z33" s="46" t="s">
        <v>19</v>
      </c>
      <c r="AA33" s="51">
        <f>SUM(F32:F34,T32:T34)</f>
        <v>0</v>
      </c>
      <c r="AB33" s="52">
        <f>SUM(I32,W32)</f>
        <v>0</v>
      </c>
      <c r="AC33" s="46" t="s">
        <v>19</v>
      </c>
      <c r="AD33" s="47">
        <f>J32+X32</f>
        <v>0</v>
      </c>
      <c r="AE33" s="52">
        <f>SUM(I33,P33,W33)</f>
        <v>0</v>
      </c>
      <c r="AF33" s="46" t="s">
        <v>19</v>
      </c>
      <c r="AG33" s="47">
        <f>SUM(J33,Q33,X33)</f>
        <v>0</v>
      </c>
      <c r="AH33" s="53">
        <f>IF(OR(AE33&gt;0,AG33&gt;0),RANK(AN33,AN30:$AO36,0),0)</f>
        <v>0</v>
      </c>
      <c r="AK33">
        <f>IF(AE33&gt;AG33,1,0)</f>
        <v>0</v>
      </c>
      <c r="AL33">
        <f>IF(AE33&gt;AG33,1,0)</f>
        <v>0</v>
      </c>
      <c r="AM33">
        <f>IF(AE33&gt;AG33,1,0)</f>
        <v>0</v>
      </c>
      <c r="AN33">
        <f>1000*AE33+(AB33-AD33)*100+Y33-AA33</f>
        <v>0</v>
      </c>
      <c r="AZ33" s="17"/>
      <c r="BA33" s="17"/>
    </row>
    <row r="34" spans="2:53" ht="13.5" thickBot="1">
      <c r="B34" s="54"/>
      <c r="C34" s="78"/>
      <c r="D34" s="61"/>
      <c r="E34" s="62" t="s">
        <v>19</v>
      </c>
      <c r="F34" s="75"/>
      <c r="G34" s="64">
        <f t="shared" si="10"/>
        <v>0</v>
      </c>
      <c r="H34" s="64">
        <f t="shared" si="11"/>
        <v>0</v>
      </c>
      <c r="I34" s="65"/>
      <c r="J34" s="65"/>
      <c r="K34" s="55"/>
      <c r="L34" s="56"/>
      <c r="M34" s="57"/>
      <c r="N34" s="58"/>
      <c r="O34" s="59"/>
      <c r="P34" s="59"/>
      <c r="Q34" s="60"/>
      <c r="R34" s="61">
        <f>M37</f>
        <v>0</v>
      </c>
      <c r="S34" s="62" t="s">
        <v>19</v>
      </c>
      <c r="T34" s="63">
        <f>K37</f>
        <v>0</v>
      </c>
      <c r="U34" s="64">
        <f t="shared" si="8"/>
        <v>0</v>
      </c>
      <c r="V34" s="64">
        <f t="shared" si="9"/>
        <v>0</v>
      </c>
      <c r="W34" s="65"/>
      <c r="X34" s="65"/>
      <c r="Y34" s="66"/>
      <c r="Z34" s="67"/>
      <c r="AA34" s="68"/>
      <c r="AB34" s="76"/>
      <c r="AC34" s="67"/>
      <c r="AD34" s="68"/>
      <c r="AE34" s="70"/>
      <c r="AF34" s="70"/>
      <c r="AG34" s="70"/>
      <c r="AH34" s="71"/>
      <c r="AK34">
        <f>IF(AE33&lt;AG33,1,0)</f>
        <v>0</v>
      </c>
      <c r="AL34">
        <f>IF(AE33&lt;AG33,1,0)</f>
        <v>0</v>
      </c>
      <c r="AM34">
        <f>IF(AE33&lt;AG33,1,0)</f>
        <v>0</v>
      </c>
      <c r="AZ34" s="17"/>
      <c r="BA34" s="17"/>
    </row>
    <row r="35" spans="2:53" ht="12.75">
      <c r="B35" s="19"/>
      <c r="C35" s="19"/>
      <c r="D35" s="27"/>
      <c r="E35" s="28" t="s">
        <v>19</v>
      </c>
      <c r="F35" s="73"/>
      <c r="G35" s="30">
        <f t="shared" si="10"/>
        <v>0</v>
      </c>
      <c r="H35" s="30">
        <f t="shared" si="11"/>
        <v>0</v>
      </c>
      <c r="I35" s="31">
        <f>SUM(G35:G37)</f>
        <v>0</v>
      </c>
      <c r="J35" s="31">
        <f>SUM(H35:H37)</f>
        <v>0</v>
      </c>
      <c r="K35" s="27"/>
      <c r="L35" s="28" t="s">
        <v>19</v>
      </c>
      <c r="M35" s="73"/>
      <c r="N35" s="30">
        <f>IF(K35&lt;=M35,0,1)</f>
        <v>0</v>
      </c>
      <c r="O35" s="30">
        <f>IF(M35&lt;=K35,0,1)</f>
        <v>0</v>
      </c>
      <c r="P35" s="31">
        <f>SUM(N35:N37)</f>
        <v>0</v>
      </c>
      <c r="Q35" s="31">
        <f>SUM(O35:O37)</f>
        <v>0</v>
      </c>
      <c r="R35" s="20"/>
      <c r="S35" s="21"/>
      <c r="T35" s="22"/>
      <c r="U35" s="23"/>
      <c r="V35" s="24"/>
      <c r="W35" s="25"/>
      <c r="X35" s="26"/>
      <c r="Y35" s="32"/>
      <c r="Z35" s="33"/>
      <c r="AA35" s="34"/>
      <c r="AB35" s="35"/>
      <c r="AC35" s="33"/>
      <c r="AD35" s="34"/>
      <c r="AE35" s="51"/>
      <c r="AF35" s="51"/>
      <c r="AG35" s="51"/>
      <c r="AH35" s="53"/>
      <c r="AJ35" t="str">
        <f>CONCATENATE(C36," - ",C37)</f>
        <v> - </v>
      </c>
      <c r="AO35" t="str">
        <f>CONCATENATE(C36,"-",C37)</f>
        <v>-</v>
      </c>
      <c r="AQ35">
        <f>AE36-AG36</f>
        <v>0</v>
      </c>
      <c r="AR35">
        <f>AB36-AD36</f>
        <v>0</v>
      </c>
      <c r="AS35">
        <f>Y36-AA36</f>
        <v>0</v>
      </c>
      <c r="AT35">
        <f>IF(AG36=0,1,0)</f>
        <v>1</v>
      </c>
      <c r="AU35">
        <f>IF(AG36=1,1,0)</f>
        <v>0</v>
      </c>
      <c r="AV35">
        <f>IF(AG36=2,1,0)</f>
        <v>0</v>
      </c>
      <c r="AW35">
        <f>IF(AV35=1,AT35,-999)</f>
        <v>-999</v>
      </c>
      <c r="AZ35" s="17"/>
      <c r="BA35" s="17"/>
    </row>
    <row r="36" spans="2:53" ht="12.75">
      <c r="B36" s="38" t="s">
        <v>10</v>
      </c>
      <c r="C36" s="85"/>
      <c r="D36" s="45"/>
      <c r="E36" s="46" t="s">
        <v>19</v>
      </c>
      <c r="F36" s="74"/>
      <c r="G36" s="48">
        <f t="shared" si="10"/>
        <v>0</v>
      </c>
      <c r="H36" s="48">
        <f t="shared" si="11"/>
        <v>0</v>
      </c>
      <c r="I36" s="49">
        <f>IF(I35&lt;=J35,0,1)</f>
        <v>0</v>
      </c>
      <c r="J36" s="49">
        <f>IF(J35&lt;=I35,0,1)</f>
        <v>0</v>
      </c>
      <c r="K36" s="45"/>
      <c r="L36" s="46" t="s">
        <v>19</v>
      </c>
      <c r="M36" s="74"/>
      <c r="N36" s="48">
        <f>IF(K36&lt;=M36,0,1)</f>
        <v>0</v>
      </c>
      <c r="O36" s="48">
        <f>IF(M36&lt;=K36,0,1)</f>
        <v>0</v>
      </c>
      <c r="P36" s="49">
        <f>IF(P35&lt;=Q35,0,1)</f>
        <v>0</v>
      </c>
      <c r="Q36" s="49">
        <f>IF(Q35&lt;=P35,0,1)</f>
        <v>0</v>
      </c>
      <c r="R36" s="39"/>
      <c r="S36" s="40"/>
      <c r="T36" s="41"/>
      <c r="U36" s="42"/>
      <c r="V36" s="43"/>
      <c r="W36" s="43"/>
      <c r="X36" s="44"/>
      <c r="Y36" s="50">
        <f>SUM(D35:D37,K35:K37)</f>
        <v>0</v>
      </c>
      <c r="Z36" s="46" t="s">
        <v>19</v>
      </c>
      <c r="AA36" s="51">
        <f>SUM(F35:F37,M35:M37)</f>
        <v>0</v>
      </c>
      <c r="AB36" s="52">
        <f>SUM(I35,P35)</f>
        <v>0</v>
      </c>
      <c r="AC36" s="46" t="s">
        <v>19</v>
      </c>
      <c r="AD36" s="47">
        <f>J35+Q35</f>
        <v>0</v>
      </c>
      <c r="AE36" s="52">
        <f>SUM(I36,P36,W36)</f>
        <v>0</v>
      </c>
      <c r="AF36" s="46" t="s">
        <v>19</v>
      </c>
      <c r="AG36" s="47">
        <f>SUM(J36,Q36,X36)</f>
        <v>0</v>
      </c>
      <c r="AH36" s="53">
        <f>IF(OR(AE36&gt;0,AG36&gt;0),RANK(AN36,AN30:$AO36,0),0)</f>
        <v>0</v>
      </c>
      <c r="AK36">
        <f>IF(AE36&gt;AG36,1,0)</f>
        <v>0</v>
      </c>
      <c r="AL36">
        <f>IF(AE36&gt;AG36,1,0)</f>
        <v>0</v>
      </c>
      <c r="AM36">
        <f>IF(AE36&gt;AG36,1,0)</f>
        <v>0</v>
      </c>
      <c r="AN36">
        <f>1000*AE36+(AB36-AD36)*100+Y36-AA36</f>
        <v>0</v>
      </c>
      <c r="AW36" t="s">
        <v>20</v>
      </c>
      <c r="AZ36" s="84"/>
      <c r="BA36" s="84"/>
    </row>
    <row r="37" spans="2:53" ht="13.5" thickBot="1">
      <c r="B37" s="77"/>
      <c r="C37" s="78"/>
      <c r="D37" s="61"/>
      <c r="E37" s="62" t="s">
        <v>19</v>
      </c>
      <c r="F37" s="75"/>
      <c r="G37" s="64">
        <f t="shared" si="10"/>
        <v>0</v>
      </c>
      <c r="H37" s="64">
        <f t="shared" si="11"/>
        <v>0</v>
      </c>
      <c r="I37" s="65"/>
      <c r="J37" s="65"/>
      <c r="K37" s="61"/>
      <c r="L37" s="62" t="s">
        <v>19</v>
      </c>
      <c r="M37" s="75"/>
      <c r="N37" s="64">
        <f>IF(K37&lt;=M37,0,1)</f>
        <v>0</v>
      </c>
      <c r="O37" s="64">
        <f>IF(M37&lt;=K37,0,1)</f>
        <v>0</v>
      </c>
      <c r="P37" s="65"/>
      <c r="Q37" s="65"/>
      <c r="R37" s="55"/>
      <c r="S37" s="56"/>
      <c r="T37" s="57"/>
      <c r="U37" s="58"/>
      <c r="V37" s="59"/>
      <c r="W37" s="59"/>
      <c r="X37" s="60"/>
      <c r="Y37" s="66"/>
      <c r="Z37" s="67"/>
      <c r="AA37" s="68"/>
      <c r="AB37" s="69"/>
      <c r="AC37" s="67"/>
      <c r="AD37" s="68"/>
      <c r="AE37" s="70"/>
      <c r="AF37" s="70"/>
      <c r="AG37" s="70"/>
      <c r="AH37" s="71"/>
      <c r="AK37">
        <f>IF(AE36&lt;AG36,1,0)</f>
        <v>0</v>
      </c>
      <c r="AL37">
        <f>IF(AE36&lt;AG36,1,0)</f>
        <v>0</v>
      </c>
      <c r="AM37">
        <f>IF(AE36&lt;AG36,1,0)</f>
        <v>0</v>
      </c>
      <c r="AZ37" s="84"/>
      <c r="BA37" s="84"/>
    </row>
    <row r="38" spans="3:53" ht="15" customHeight="1">
      <c r="C38" s="131"/>
      <c r="AZ38" s="84"/>
      <c r="BA38" s="84"/>
    </row>
    <row r="39" spans="3:53" ht="15" customHeight="1">
      <c r="C39" s="131"/>
      <c r="AZ39" s="84"/>
      <c r="BA39" s="84"/>
    </row>
    <row r="40" spans="3:53" ht="15" customHeight="1" thickBot="1">
      <c r="C40" s="131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  <c r="AG40" s="82"/>
      <c r="AH40" s="82"/>
      <c r="AK40" t="s">
        <v>0</v>
      </c>
      <c r="AN40" t="s">
        <v>1</v>
      </c>
      <c r="AZ40" s="84"/>
      <c r="BA40" s="84"/>
    </row>
    <row r="41" spans="2:53" ht="15" thickBot="1">
      <c r="B41" s="4" t="s">
        <v>2</v>
      </c>
      <c r="C41" s="4"/>
      <c r="D41" s="5"/>
      <c r="E41" s="6" t="str">
        <f>B43</f>
        <v>A</v>
      </c>
      <c r="F41" s="7"/>
      <c r="G41" s="8"/>
      <c r="H41" s="8"/>
      <c r="I41" s="8"/>
      <c r="J41" s="8"/>
      <c r="K41" s="5"/>
      <c r="L41" s="9" t="str">
        <f>B46</f>
        <v>B</v>
      </c>
      <c r="M41" s="10"/>
      <c r="N41" s="11"/>
      <c r="O41" s="11"/>
      <c r="P41" s="11"/>
      <c r="Q41" s="11"/>
      <c r="R41" s="12"/>
      <c r="S41" s="9" t="str">
        <f>B49</f>
        <v>C</v>
      </c>
      <c r="T41" s="10"/>
      <c r="U41" s="11"/>
      <c r="V41" s="11"/>
      <c r="W41" s="11"/>
      <c r="X41" s="11"/>
      <c r="Y41" s="13"/>
      <c r="Z41" s="14" t="s">
        <v>4</v>
      </c>
      <c r="AA41" s="10"/>
      <c r="AB41" s="12"/>
      <c r="AC41" s="14" t="s">
        <v>5</v>
      </c>
      <c r="AD41" s="10"/>
      <c r="AE41" s="11"/>
      <c r="AF41" s="14" t="s">
        <v>6</v>
      </c>
      <c r="AG41" s="10"/>
      <c r="AH41" s="15" t="s">
        <v>7</v>
      </c>
      <c r="AK41" s="16" t="s">
        <v>8</v>
      </c>
      <c r="AL41" s="16" t="s">
        <v>9</v>
      </c>
      <c r="AM41" s="16" t="s">
        <v>10</v>
      </c>
      <c r="AN41" s="16"/>
      <c r="AO41" s="16" t="s">
        <v>11</v>
      </c>
      <c r="AP41" s="16"/>
      <c r="AQ41" s="16" t="s">
        <v>12</v>
      </c>
      <c r="AR41" s="16" t="s">
        <v>13</v>
      </c>
      <c r="AS41" s="16" t="s">
        <v>14</v>
      </c>
      <c r="AT41" s="16" t="s">
        <v>15</v>
      </c>
      <c r="AU41" s="16" t="s">
        <v>16</v>
      </c>
      <c r="AV41" s="16" t="s">
        <v>17</v>
      </c>
      <c r="AW41" s="16" t="s">
        <v>18</v>
      </c>
      <c r="AX41" s="16"/>
      <c r="AZ41" s="84"/>
      <c r="BA41" s="84"/>
    </row>
    <row r="42" spans="2:53" ht="15">
      <c r="B42" s="18"/>
      <c r="C42" s="19"/>
      <c r="D42" s="20"/>
      <c r="E42" s="21"/>
      <c r="F42" s="22"/>
      <c r="G42" s="23"/>
      <c r="H42" s="24"/>
      <c r="I42" s="25"/>
      <c r="J42" s="26"/>
      <c r="K42" s="27">
        <f>F45</f>
        <v>0</v>
      </c>
      <c r="L42" s="28" t="s">
        <v>19</v>
      </c>
      <c r="M42" s="29">
        <f>D45</f>
        <v>0</v>
      </c>
      <c r="N42" s="30">
        <f>IF(K42&lt;=M42,0,1)</f>
        <v>0</v>
      </c>
      <c r="O42" s="30">
        <f>IF(M42&lt;=K42,0,1)</f>
        <v>0</v>
      </c>
      <c r="P42" s="31">
        <f>SUM(N42:N44)</f>
        <v>0</v>
      </c>
      <c r="Q42" s="31">
        <f>SUM(O42:O44)</f>
        <v>0</v>
      </c>
      <c r="R42" s="27">
        <f>F48</f>
        <v>0</v>
      </c>
      <c r="S42" s="28" t="s">
        <v>19</v>
      </c>
      <c r="T42" s="29">
        <f>D48</f>
        <v>0</v>
      </c>
      <c r="U42" s="30">
        <f aca="true" t="shared" si="12" ref="U42:U47">IF(R42&lt;=T42,0,1)</f>
        <v>0</v>
      </c>
      <c r="V42" s="30">
        <f aca="true" t="shared" si="13" ref="V42:V47">IF(T42&lt;=R42,0,1)</f>
        <v>0</v>
      </c>
      <c r="W42" s="31">
        <f>SUM(U42:U44)</f>
        <v>0</v>
      </c>
      <c r="X42" s="31">
        <f>SUM(V42:V44)</f>
        <v>0</v>
      </c>
      <c r="Y42" s="32"/>
      <c r="Z42" s="33"/>
      <c r="AA42" s="34"/>
      <c r="AB42" s="35"/>
      <c r="AC42" s="33"/>
      <c r="AD42" s="34"/>
      <c r="AE42" s="36"/>
      <c r="AF42" s="36"/>
      <c r="AG42" s="36"/>
      <c r="AH42" s="37"/>
      <c r="AI42" s="16"/>
      <c r="AJ42" t="str">
        <f>CONCATENATE(C43," - ",C44)</f>
        <v> - </v>
      </c>
      <c r="AO42" t="str">
        <f>CONCATENATE(C43,"-",C44)</f>
        <v>-</v>
      </c>
      <c r="AQ42">
        <f>AE43-AG43</f>
        <v>0</v>
      </c>
      <c r="AR42">
        <f>AB43-AD43</f>
        <v>0</v>
      </c>
      <c r="AS42">
        <f>Y43-AA43</f>
        <v>0</v>
      </c>
      <c r="AT42">
        <f>IF(AG43=0,1,0)</f>
        <v>1</v>
      </c>
      <c r="AU42">
        <f>IF(AG43=1,1,0)</f>
        <v>0</v>
      </c>
      <c r="AV42">
        <f>IF(AG43=2,1,0)</f>
        <v>0</v>
      </c>
      <c r="AW42">
        <f>IF(AV42=1,AT42,-999)</f>
        <v>-999</v>
      </c>
      <c r="AZ42" s="84"/>
      <c r="BA42" s="84"/>
    </row>
    <row r="43" spans="2:53" ht="12.75">
      <c r="B43" s="38" t="s">
        <v>8</v>
      </c>
      <c r="D43" s="39"/>
      <c r="E43" s="40"/>
      <c r="F43" s="41"/>
      <c r="G43" s="42"/>
      <c r="H43" s="43"/>
      <c r="I43" s="43"/>
      <c r="J43" s="44"/>
      <c r="K43" s="45">
        <f>F46</f>
        <v>0</v>
      </c>
      <c r="L43" s="46" t="s">
        <v>19</v>
      </c>
      <c r="M43" s="47">
        <f>D46</f>
        <v>0</v>
      </c>
      <c r="N43" s="48">
        <f>IF(K43&lt;=M43,0,1)</f>
        <v>0</v>
      </c>
      <c r="O43" s="48">
        <f>IF(M43&lt;=K43,0,1)</f>
        <v>0</v>
      </c>
      <c r="P43" s="49">
        <f>IF(P42&lt;=Q42,0,1)</f>
        <v>0</v>
      </c>
      <c r="Q43" s="49">
        <f>IF(Q42&lt;=P42,0,1)</f>
        <v>0</v>
      </c>
      <c r="R43" s="45">
        <f>F49</f>
        <v>0</v>
      </c>
      <c r="S43" s="46" t="s">
        <v>19</v>
      </c>
      <c r="T43" s="47">
        <f>D49</f>
        <v>0</v>
      </c>
      <c r="U43" s="48">
        <f t="shared" si="12"/>
        <v>0</v>
      </c>
      <c r="V43" s="48">
        <f t="shared" si="13"/>
        <v>0</v>
      </c>
      <c r="W43" s="49">
        <f>IF(W42&lt;=X42,0,1)</f>
        <v>0</v>
      </c>
      <c r="X43" s="49">
        <f>IF(X42&lt;=W42,0,1)</f>
        <v>0</v>
      </c>
      <c r="Y43" s="50">
        <f>SUM(K42:K44,R42:R44,)</f>
        <v>0</v>
      </c>
      <c r="Z43" s="46" t="s">
        <v>19</v>
      </c>
      <c r="AA43" s="47">
        <f>SUM(M42:M44,T42:T44)</f>
        <v>0</v>
      </c>
      <c r="AB43" s="52">
        <f>SUM(P42,W42)</f>
        <v>0</v>
      </c>
      <c r="AC43" s="46" t="s">
        <v>19</v>
      </c>
      <c r="AD43" s="47">
        <f>Q42+X42</f>
        <v>0</v>
      </c>
      <c r="AE43" s="52">
        <f>SUM(I43,P43,W43)</f>
        <v>0</v>
      </c>
      <c r="AF43" s="46" t="s">
        <v>19</v>
      </c>
      <c r="AG43" s="47">
        <f>SUM(J43,Q43,X43)</f>
        <v>0</v>
      </c>
      <c r="AH43" s="53">
        <f>IF(OR(AE43&gt;0,AG43&gt;0),RANK(AN43,AN43:$AO49,0),0)</f>
        <v>0</v>
      </c>
      <c r="AK43">
        <f>IF(AE43&gt;AG43,1,0)</f>
        <v>0</v>
      </c>
      <c r="AL43">
        <f>IF(AE43&gt;AG43,1,0)</f>
        <v>0</v>
      </c>
      <c r="AM43">
        <f>IF(AE43&gt;AG43,1,0)</f>
        <v>0</v>
      </c>
      <c r="AN43">
        <f>1000*AE43+(AB43-AD43)*100+Y43-AA43</f>
        <v>0</v>
      </c>
      <c r="AZ43" s="84"/>
      <c r="BA43" s="84"/>
    </row>
    <row r="44" spans="2:53" ht="13.5" thickBot="1">
      <c r="B44" s="54"/>
      <c r="C44" s="78"/>
      <c r="D44" s="55"/>
      <c r="E44" s="56"/>
      <c r="F44" s="57"/>
      <c r="G44" s="58"/>
      <c r="H44" s="59"/>
      <c r="I44" s="59"/>
      <c r="J44" s="60"/>
      <c r="K44" s="61">
        <f>F47</f>
        <v>0</v>
      </c>
      <c r="L44" s="62" t="s">
        <v>19</v>
      </c>
      <c r="M44" s="63">
        <f>D47</f>
        <v>0</v>
      </c>
      <c r="N44" s="64">
        <f>IF(K44&lt;=M44,0,1)</f>
        <v>0</v>
      </c>
      <c r="O44" s="64">
        <f>IF(M44&lt;=K44,0,1)</f>
        <v>0</v>
      </c>
      <c r="P44" s="65"/>
      <c r="Q44" s="65"/>
      <c r="R44" s="45">
        <f>F50</f>
        <v>0</v>
      </c>
      <c r="S44" s="46" t="s">
        <v>19</v>
      </c>
      <c r="T44" s="47">
        <f>D50</f>
        <v>0</v>
      </c>
      <c r="U44" s="64">
        <f t="shared" si="12"/>
        <v>0</v>
      </c>
      <c r="V44" s="64">
        <f t="shared" si="13"/>
        <v>0</v>
      </c>
      <c r="W44" s="65"/>
      <c r="X44" s="65"/>
      <c r="Y44" s="66"/>
      <c r="Z44" s="67"/>
      <c r="AA44" s="68"/>
      <c r="AB44" s="69"/>
      <c r="AC44" s="67"/>
      <c r="AD44" s="68"/>
      <c r="AE44" s="70"/>
      <c r="AF44" s="70"/>
      <c r="AG44" s="70"/>
      <c r="AH44" s="71"/>
      <c r="AK44">
        <f>IF(AE43&lt;AG43,1,0)</f>
        <v>0</v>
      </c>
      <c r="AL44">
        <f>IF(AE43&lt;AG43,1,0)</f>
        <v>0</v>
      </c>
      <c r="AM44">
        <f>IF(AE43&lt;AG43,1,0)</f>
        <v>0</v>
      </c>
      <c r="AZ44" s="84"/>
      <c r="BA44" s="84"/>
    </row>
    <row r="45" spans="2:53" ht="12.75">
      <c r="B45" s="19"/>
      <c r="D45" s="27"/>
      <c r="E45" s="28" t="s">
        <v>19</v>
      </c>
      <c r="F45" s="73"/>
      <c r="G45" s="30">
        <f aca="true" t="shared" si="14" ref="G45:G50">IF(D45&lt;=F45,0,1)</f>
        <v>0</v>
      </c>
      <c r="H45" s="30">
        <f aca="true" t="shared" si="15" ref="H45:H50">IF(F45&lt;=D45,0,1)</f>
        <v>0</v>
      </c>
      <c r="I45" s="31">
        <f>SUM(G45:G47)</f>
        <v>0</v>
      </c>
      <c r="J45" s="31">
        <f>SUM(H45:H47)</f>
        <v>0</v>
      </c>
      <c r="K45" s="20"/>
      <c r="L45" s="21"/>
      <c r="M45" s="22"/>
      <c r="N45" s="23"/>
      <c r="O45" s="24"/>
      <c r="P45" s="25"/>
      <c r="Q45" s="26"/>
      <c r="R45" s="27">
        <f>M48</f>
        <v>0</v>
      </c>
      <c r="S45" s="28" t="s">
        <v>19</v>
      </c>
      <c r="T45" s="29">
        <f>K48</f>
        <v>0</v>
      </c>
      <c r="U45" s="30">
        <f t="shared" si="12"/>
        <v>0</v>
      </c>
      <c r="V45" s="30">
        <f t="shared" si="13"/>
        <v>0</v>
      </c>
      <c r="W45" s="31">
        <f>SUM(U45:U47)</f>
        <v>0</v>
      </c>
      <c r="X45" s="31">
        <f>SUM(V45:V47)</f>
        <v>0</v>
      </c>
      <c r="Y45" s="32"/>
      <c r="Z45" s="33"/>
      <c r="AA45" s="34"/>
      <c r="AB45" s="35"/>
      <c r="AC45" s="33"/>
      <c r="AD45" s="34"/>
      <c r="AE45" s="51"/>
      <c r="AF45" s="51"/>
      <c r="AG45" s="51"/>
      <c r="AH45" s="53"/>
      <c r="AJ45" t="str">
        <f>CONCATENATE(C46," - ",C47)</f>
        <v> - </v>
      </c>
      <c r="AO45" t="str">
        <f>CONCATENATE(C46,"-",C47)</f>
        <v>-</v>
      </c>
      <c r="AQ45">
        <f>AE46-AG46</f>
        <v>0</v>
      </c>
      <c r="AR45">
        <f>AB46-AD46</f>
        <v>0</v>
      </c>
      <c r="AS45">
        <f>Y46-AA46</f>
        <v>0</v>
      </c>
      <c r="AT45">
        <f>IF(AG46=0,1,0)</f>
        <v>1</v>
      </c>
      <c r="AU45">
        <f>IF(AG46=1,1,0)</f>
        <v>0</v>
      </c>
      <c r="AV45">
        <f>IF(AG46=2,1,0)</f>
        <v>0</v>
      </c>
      <c r="AW45">
        <f>IF(AV45=1,AT45,-999)</f>
        <v>-999</v>
      </c>
      <c r="AZ45" s="84"/>
      <c r="BA45" s="84"/>
    </row>
    <row r="46" spans="2:53" ht="12.75">
      <c r="B46" s="38" t="s">
        <v>9</v>
      </c>
      <c r="D46" s="45"/>
      <c r="E46" s="46" t="s">
        <v>19</v>
      </c>
      <c r="F46" s="74"/>
      <c r="G46" s="48">
        <f t="shared" si="14"/>
        <v>0</v>
      </c>
      <c r="H46" s="48">
        <f t="shared" si="15"/>
        <v>0</v>
      </c>
      <c r="I46" s="49">
        <f>IF(I45&lt;=J45,0,1)</f>
        <v>0</v>
      </c>
      <c r="J46" s="49">
        <f>IF(J45&lt;=I45,0,1)</f>
        <v>0</v>
      </c>
      <c r="K46" s="39"/>
      <c r="L46" s="40"/>
      <c r="M46" s="41"/>
      <c r="N46" s="42"/>
      <c r="O46" s="43"/>
      <c r="P46" s="43"/>
      <c r="Q46" s="44"/>
      <c r="R46" s="45">
        <f>M49</f>
        <v>0</v>
      </c>
      <c r="S46" s="46" t="s">
        <v>19</v>
      </c>
      <c r="T46" s="47">
        <f>K49</f>
        <v>0</v>
      </c>
      <c r="U46" s="48">
        <f t="shared" si="12"/>
        <v>0</v>
      </c>
      <c r="V46" s="48">
        <f t="shared" si="13"/>
        <v>0</v>
      </c>
      <c r="W46" s="49">
        <f>IF(W45&lt;=X45,0,1)</f>
        <v>0</v>
      </c>
      <c r="X46" s="49">
        <f>IF(X45&lt;=W45,0,1)</f>
        <v>0</v>
      </c>
      <c r="Y46" s="50">
        <f>SUM(D45:D47,R45:R47,)</f>
        <v>0</v>
      </c>
      <c r="Z46" s="46" t="s">
        <v>19</v>
      </c>
      <c r="AA46" s="47">
        <f>SUM(F45:F47,T45:T47)</f>
        <v>0</v>
      </c>
      <c r="AB46" s="52">
        <f>SUM(I45,W45)</f>
        <v>0</v>
      </c>
      <c r="AC46" s="46" t="s">
        <v>19</v>
      </c>
      <c r="AD46" s="47">
        <f>J45+X45</f>
        <v>0</v>
      </c>
      <c r="AE46" s="52">
        <f>SUM(I46,P46,W46)</f>
        <v>0</v>
      </c>
      <c r="AF46" s="46" t="s">
        <v>19</v>
      </c>
      <c r="AG46" s="47">
        <f>SUM(J46,Q46,X46)</f>
        <v>0</v>
      </c>
      <c r="AH46" s="53">
        <f>IF(OR(AE46&gt;0,AG46&gt;0),RANK(AN46,AN43:$AO49,0),0)</f>
        <v>0</v>
      </c>
      <c r="AK46">
        <f>IF(AE46&gt;AG46,1,0)</f>
        <v>0</v>
      </c>
      <c r="AL46">
        <f>IF(AE46&gt;AG46,1,0)</f>
        <v>0</v>
      </c>
      <c r="AM46">
        <f>IF(AE46&gt;AG46,1,0)</f>
        <v>0</v>
      </c>
      <c r="AN46">
        <f>1000*AE46+(AB46-AD46)*100+Y46-AA46</f>
        <v>0</v>
      </c>
      <c r="AZ46" s="84"/>
      <c r="BA46" s="84"/>
    </row>
    <row r="47" spans="2:53" ht="13.5" thickBot="1">
      <c r="B47" s="54"/>
      <c r="D47" s="61"/>
      <c r="E47" s="62" t="s">
        <v>19</v>
      </c>
      <c r="F47" s="75"/>
      <c r="G47" s="64">
        <f t="shared" si="14"/>
        <v>0</v>
      </c>
      <c r="H47" s="64">
        <f t="shared" si="15"/>
        <v>0</v>
      </c>
      <c r="I47" s="65"/>
      <c r="J47" s="65"/>
      <c r="K47" s="55"/>
      <c r="L47" s="56"/>
      <c r="M47" s="57"/>
      <c r="N47" s="58"/>
      <c r="O47" s="59"/>
      <c r="P47" s="59"/>
      <c r="Q47" s="60"/>
      <c r="R47" s="61">
        <f>M50</f>
        <v>0</v>
      </c>
      <c r="S47" s="62" t="s">
        <v>19</v>
      </c>
      <c r="T47" s="63">
        <f>K50</f>
        <v>0</v>
      </c>
      <c r="U47" s="64">
        <f t="shared" si="12"/>
        <v>0</v>
      </c>
      <c r="V47" s="64">
        <f t="shared" si="13"/>
        <v>0</v>
      </c>
      <c r="W47" s="65"/>
      <c r="X47" s="65"/>
      <c r="Y47" s="66"/>
      <c r="Z47" s="67"/>
      <c r="AA47" s="68"/>
      <c r="AB47" s="76"/>
      <c r="AC47" s="67"/>
      <c r="AD47" s="68"/>
      <c r="AE47" s="70"/>
      <c r="AF47" s="70"/>
      <c r="AG47" s="70"/>
      <c r="AH47" s="71"/>
      <c r="AK47">
        <f>IF(AE46&lt;AG46,1,0)</f>
        <v>0</v>
      </c>
      <c r="AL47">
        <f>IF(AE46&lt;AG46,1,0)</f>
        <v>0</v>
      </c>
      <c r="AM47">
        <f>IF(AE46&lt;AG46,1,0)</f>
        <v>0</v>
      </c>
      <c r="AZ47" s="84"/>
      <c r="BA47" s="84"/>
    </row>
    <row r="48" spans="2:53" ht="12.75">
      <c r="B48" s="19"/>
      <c r="C48" s="19"/>
      <c r="D48" s="27"/>
      <c r="E48" s="28" t="s">
        <v>19</v>
      </c>
      <c r="F48" s="73"/>
      <c r="G48" s="30">
        <f t="shared" si="14"/>
        <v>0</v>
      </c>
      <c r="H48" s="30">
        <f t="shared" si="15"/>
        <v>0</v>
      </c>
      <c r="I48" s="31">
        <f>SUM(G48:G50)</f>
        <v>0</v>
      </c>
      <c r="J48" s="31">
        <f>SUM(H48:H50)</f>
        <v>0</v>
      </c>
      <c r="K48" s="27"/>
      <c r="L48" s="28" t="s">
        <v>19</v>
      </c>
      <c r="M48" s="73"/>
      <c r="N48" s="30">
        <f>IF(K48&lt;=M48,0,1)</f>
        <v>0</v>
      </c>
      <c r="O48" s="30">
        <f>IF(M48&lt;=K48,0,1)</f>
        <v>0</v>
      </c>
      <c r="P48" s="31">
        <f>SUM(N48:N50)</f>
        <v>0</v>
      </c>
      <c r="Q48" s="31">
        <f>SUM(O48:O50)</f>
        <v>0</v>
      </c>
      <c r="R48" s="20"/>
      <c r="S48" s="21"/>
      <c r="T48" s="22"/>
      <c r="U48" s="23"/>
      <c r="V48" s="24"/>
      <c r="W48" s="25"/>
      <c r="X48" s="26"/>
      <c r="Y48" s="32"/>
      <c r="Z48" s="33"/>
      <c r="AA48" s="34"/>
      <c r="AB48" s="35"/>
      <c r="AC48" s="33"/>
      <c r="AD48" s="34"/>
      <c r="AE48" s="51"/>
      <c r="AF48" s="51"/>
      <c r="AG48" s="51"/>
      <c r="AH48" s="53"/>
      <c r="AJ48" t="str">
        <f>CONCATENATE(C49," - ",C50)</f>
        <v> - </v>
      </c>
      <c r="AO48" t="str">
        <f>CONCATENATE(C49,"-",C50)</f>
        <v>-</v>
      </c>
      <c r="AQ48">
        <f>AE49-AG49</f>
        <v>0</v>
      </c>
      <c r="AR48">
        <f>AB49-AD49</f>
        <v>0</v>
      </c>
      <c r="AS48">
        <f>Y49-AA49</f>
        <v>0</v>
      </c>
      <c r="AT48">
        <f>IF(AG49=0,1,0)</f>
        <v>1</v>
      </c>
      <c r="AU48">
        <f>IF(AG49=1,1,0)</f>
        <v>0</v>
      </c>
      <c r="AV48">
        <f>IF(AG49=2,1,0)</f>
        <v>0</v>
      </c>
      <c r="AW48">
        <f>IF(AV48=1,AT48,-999)</f>
        <v>-999</v>
      </c>
      <c r="AZ48" s="84"/>
      <c r="BA48" s="84"/>
    </row>
    <row r="49" spans="2:53" ht="12.75">
      <c r="B49" s="38" t="s">
        <v>10</v>
      </c>
      <c r="D49" s="45"/>
      <c r="E49" s="46" t="s">
        <v>19</v>
      </c>
      <c r="F49" s="74"/>
      <c r="G49" s="48">
        <f t="shared" si="14"/>
        <v>0</v>
      </c>
      <c r="H49" s="48">
        <f t="shared" si="15"/>
        <v>0</v>
      </c>
      <c r="I49" s="49">
        <f>IF(I48&lt;=J48,0,1)</f>
        <v>0</v>
      </c>
      <c r="J49" s="49">
        <f>IF(J48&lt;=I48,0,1)</f>
        <v>0</v>
      </c>
      <c r="K49" s="45"/>
      <c r="L49" s="46" t="s">
        <v>19</v>
      </c>
      <c r="M49" s="74"/>
      <c r="N49" s="48">
        <f>IF(K49&lt;=M49,0,1)</f>
        <v>0</v>
      </c>
      <c r="O49" s="48">
        <f>IF(M49&lt;=K49,0,1)</f>
        <v>0</v>
      </c>
      <c r="P49" s="49">
        <f>IF(P48&lt;=Q48,0,1)</f>
        <v>0</v>
      </c>
      <c r="Q49" s="49">
        <f>IF(Q48&lt;=P48,0,1)</f>
        <v>0</v>
      </c>
      <c r="R49" s="39"/>
      <c r="S49" s="40"/>
      <c r="T49" s="41"/>
      <c r="U49" s="42"/>
      <c r="V49" s="43"/>
      <c r="W49" s="43"/>
      <c r="X49" s="44"/>
      <c r="Y49" s="50">
        <f>SUM(D48:D50,K48:K50,)</f>
        <v>0</v>
      </c>
      <c r="Z49" s="46" t="s">
        <v>19</v>
      </c>
      <c r="AA49" s="47">
        <f>SUM(F48:F50,M48:M50)</f>
        <v>0</v>
      </c>
      <c r="AB49" s="52">
        <f>SUM(I48,P48)</f>
        <v>0</v>
      </c>
      <c r="AC49" s="46" t="s">
        <v>19</v>
      </c>
      <c r="AD49" s="47">
        <f>J48+Q48</f>
        <v>0</v>
      </c>
      <c r="AE49" s="52">
        <f>SUM(I49,P49,W49)</f>
        <v>0</v>
      </c>
      <c r="AF49" s="46" t="s">
        <v>19</v>
      </c>
      <c r="AG49" s="47">
        <f>SUM(J49,Q49,X49)</f>
        <v>0</v>
      </c>
      <c r="AH49" s="53">
        <f>IF(OR(AE49&gt;0,AG49&gt;0),RANK(AN49,AN43:$AO49,0),0)</f>
        <v>0</v>
      </c>
      <c r="AK49">
        <f>IF(AE49&gt;AG49,1,0)</f>
        <v>0</v>
      </c>
      <c r="AL49">
        <f>IF(AE49&gt;AG49,1,0)</f>
        <v>0</v>
      </c>
      <c r="AM49">
        <f>IF(AE49&gt;AG49,1,0)</f>
        <v>0</v>
      </c>
      <c r="AN49">
        <f>1000*AE49+(AB49-AD49)*100+Y49-AA49</f>
        <v>0</v>
      </c>
      <c r="AW49" t="s">
        <v>20</v>
      </c>
      <c r="AZ49" s="84"/>
      <c r="BA49" s="84"/>
    </row>
    <row r="50" spans="2:53" ht="13.5" thickBot="1">
      <c r="B50" s="77"/>
      <c r="C50" s="78"/>
      <c r="D50" s="61"/>
      <c r="E50" s="62" t="s">
        <v>19</v>
      </c>
      <c r="F50" s="75"/>
      <c r="G50" s="64">
        <f t="shared" si="14"/>
        <v>0</v>
      </c>
      <c r="H50" s="64">
        <f t="shared" si="15"/>
        <v>0</v>
      </c>
      <c r="I50" s="65"/>
      <c r="J50" s="65"/>
      <c r="K50" s="61"/>
      <c r="L50" s="62" t="s">
        <v>19</v>
      </c>
      <c r="M50" s="75"/>
      <c r="N50" s="64">
        <f>IF(K50&lt;=M50,0,1)</f>
        <v>0</v>
      </c>
      <c r="O50" s="64">
        <f>IF(M50&lt;=K50,0,1)</f>
        <v>0</v>
      </c>
      <c r="P50" s="65"/>
      <c r="Q50" s="65"/>
      <c r="R50" s="55"/>
      <c r="S50" s="56"/>
      <c r="T50" s="57"/>
      <c r="U50" s="58"/>
      <c r="V50" s="59"/>
      <c r="W50" s="59"/>
      <c r="X50" s="60"/>
      <c r="Y50" s="66"/>
      <c r="Z50" s="67"/>
      <c r="AA50" s="68"/>
      <c r="AB50" s="69"/>
      <c r="AC50" s="67"/>
      <c r="AD50" s="68"/>
      <c r="AE50" s="70"/>
      <c r="AF50" s="70"/>
      <c r="AG50" s="70"/>
      <c r="AH50" s="71"/>
      <c r="AK50">
        <f>IF(AE49&gt;AG49,1,0)</f>
        <v>0</v>
      </c>
      <c r="AL50">
        <f>IF(AE49&gt;AG49,1,0)</f>
        <v>0</v>
      </c>
      <c r="AM50">
        <f>IF(AE49&gt;AG49,1,0)</f>
        <v>0</v>
      </c>
      <c r="AZ50" s="84"/>
      <c r="BA50" s="84"/>
    </row>
    <row r="51" spans="52:53" ht="15" customHeight="1">
      <c r="AZ51" s="84"/>
      <c r="BA51" s="84"/>
    </row>
    <row r="52" spans="52:53" ht="15" customHeight="1">
      <c r="AZ52" s="84"/>
      <c r="BA52" s="84"/>
    </row>
    <row r="53" spans="37:53" ht="15" customHeight="1" thickBot="1">
      <c r="AK53" t="s">
        <v>0</v>
      </c>
      <c r="AN53" t="s">
        <v>1</v>
      </c>
      <c r="AZ53" s="84"/>
      <c r="BA53" s="84"/>
    </row>
    <row r="54" spans="1:53" ht="15" thickBot="1">
      <c r="A54" s="2"/>
      <c r="B54" s="3" t="s">
        <v>2</v>
      </c>
      <c r="C54" s="4"/>
      <c r="D54" s="5"/>
      <c r="E54" s="6" t="str">
        <f>B56</f>
        <v>A</v>
      </c>
      <c r="F54" s="7"/>
      <c r="G54" s="8"/>
      <c r="H54" s="8"/>
      <c r="I54" s="8"/>
      <c r="J54" s="8"/>
      <c r="K54" s="5"/>
      <c r="L54" s="9" t="str">
        <f>B59</f>
        <v>B</v>
      </c>
      <c r="M54" s="10"/>
      <c r="N54" s="11"/>
      <c r="O54" s="11"/>
      <c r="P54" s="11"/>
      <c r="Q54" s="11"/>
      <c r="R54" s="12"/>
      <c r="S54" s="9" t="str">
        <f>B62</f>
        <v>C</v>
      </c>
      <c r="T54" s="10"/>
      <c r="U54" s="11"/>
      <c r="V54" s="11"/>
      <c r="W54" s="11"/>
      <c r="X54" s="11"/>
      <c r="Y54" s="13"/>
      <c r="Z54" s="14" t="s">
        <v>4</v>
      </c>
      <c r="AA54" s="10"/>
      <c r="AB54" s="12"/>
      <c r="AC54" s="14" t="s">
        <v>5</v>
      </c>
      <c r="AD54" s="10"/>
      <c r="AE54" s="11"/>
      <c r="AF54" s="14" t="s">
        <v>6</v>
      </c>
      <c r="AG54" s="10"/>
      <c r="AH54" s="15" t="s">
        <v>7</v>
      </c>
      <c r="AJ54" s="16"/>
      <c r="AK54" s="16" t="s">
        <v>8</v>
      </c>
      <c r="AL54" s="16" t="s">
        <v>9</v>
      </c>
      <c r="AM54" s="16" t="s">
        <v>10</v>
      </c>
      <c r="AN54" s="16"/>
      <c r="AO54" s="16" t="s">
        <v>11</v>
      </c>
      <c r="AP54" s="16"/>
      <c r="AQ54" s="16" t="s">
        <v>12</v>
      </c>
      <c r="AR54" s="16" t="s">
        <v>13</v>
      </c>
      <c r="AS54" s="16" t="s">
        <v>14</v>
      </c>
      <c r="AT54" s="16" t="s">
        <v>15</v>
      </c>
      <c r="AU54" s="16" t="s">
        <v>16</v>
      </c>
      <c r="AV54" s="16" t="s">
        <v>17</v>
      </c>
      <c r="AW54" s="16" t="s">
        <v>18</v>
      </c>
      <c r="AZ54" s="84"/>
      <c r="BA54" s="84"/>
    </row>
    <row r="55" spans="2:53" ht="12.75">
      <c r="B55" s="18"/>
      <c r="C55" s="19"/>
      <c r="D55" s="20"/>
      <c r="E55" s="21"/>
      <c r="F55" s="22"/>
      <c r="G55" s="23"/>
      <c r="H55" s="24"/>
      <c r="I55" s="25"/>
      <c r="J55" s="26"/>
      <c r="K55" s="27">
        <f>F58</f>
        <v>0</v>
      </c>
      <c r="L55" s="28" t="s">
        <v>19</v>
      </c>
      <c r="M55" s="29">
        <f>D58</f>
        <v>0</v>
      </c>
      <c r="N55" s="30">
        <f>IF(K55&lt;=M55,0,1)</f>
        <v>0</v>
      </c>
      <c r="O55" s="30">
        <f>IF(M55&lt;=K55,0,1)</f>
        <v>0</v>
      </c>
      <c r="P55" s="31">
        <f>SUM(N55:N57)</f>
        <v>0</v>
      </c>
      <c r="Q55" s="31">
        <f>SUM(O55:O57)</f>
        <v>0</v>
      </c>
      <c r="R55" s="27">
        <f>F61</f>
        <v>0</v>
      </c>
      <c r="S55" s="28" t="s">
        <v>19</v>
      </c>
      <c r="T55" s="29">
        <f>D61</f>
        <v>0</v>
      </c>
      <c r="U55" s="30">
        <f aca="true" t="shared" si="16" ref="U55:U60">IF(R55&lt;=T55,0,1)</f>
        <v>0</v>
      </c>
      <c r="V55" s="30">
        <f aca="true" t="shared" si="17" ref="V55:V60">IF(T55&lt;=R55,0,1)</f>
        <v>0</v>
      </c>
      <c r="W55" s="31">
        <f>SUM(U55:U57)</f>
        <v>0</v>
      </c>
      <c r="X55" s="31">
        <f>SUM(V55:V57)</f>
        <v>0</v>
      </c>
      <c r="Y55" s="32"/>
      <c r="Z55" s="33"/>
      <c r="AA55" s="34"/>
      <c r="AB55" s="35"/>
      <c r="AC55" s="33"/>
      <c r="AD55" s="34"/>
      <c r="AE55" s="36"/>
      <c r="AF55" s="36"/>
      <c r="AG55" s="36"/>
      <c r="AH55" s="37"/>
      <c r="AJ55" t="str">
        <f>CONCATENATE(C56," - ",C57)</f>
        <v> - </v>
      </c>
      <c r="AO55" t="str">
        <f>CONCATENATE(C56,"-",C57)</f>
        <v>-</v>
      </c>
      <c r="AQ55">
        <f>AE56-AG56</f>
        <v>0</v>
      </c>
      <c r="AR55">
        <f>AB56-AD56</f>
        <v>0</v>
      </c>
      <c r="AS55">
        <f>Y56-AA56</f>
        <v>0</v>
      </c>
      <c r="AT55">
        <f>IF(AG56=0,1,0)</f>
        <v>1</v>
      </c>
      <c r="AU55">
        <f>IF(AG56=1,1,0)</f>
        <v>0</v>
      </c>
      <c r="AV55">
        <f>IF(AG56=2,1,0)</f>
        <v>0</v>
      </c>
      <c r="AW55">
        <f>IF(AV55=1,AT55,-999)</f>
        <v>-999</v>
      </c>
      <c r="AZ55" s="84"/>
      <c r="BA55" s="84"/>
    </row>
    <row r="56" spans="2:53" ht="12.75">
      <c r="B56" s="38" t="s">
        <v>8</v>
      </c>
      <c r="D56" s="39"/>
      <c r="E56" s="40"/>
      <c r="F56" s="41"/>
      <c r="G56" s="42"/>
      <c r="H56" s="43"/>
      <c r="I56" s="43"/>
      <c r="J56" s="44"/>
      <c r="K56" s="45">
        <f>F59</f>
        <v>0</v>
      </c>
      <c r="L56" s="46" t="s">
        <v>19</v>
      </c>
      <c r="M56" s="47">
        <f>D59</f>
        <v>0</v>
      </c>
      <c r="N56" s="48">
        <f>IF(K56&lt;=M56,0,1)</f>
        <v>0</v>
      </c>
      <c r="O56" s="48">
        <f>IF(M56&lt;=K56,0,1)</f>
        <v>0</v>
      </c>
      <c r="P56" s="49">
        <f>IF(P55&lt;=Q55,0,1)</f>
        <v>0</v>
      </c>
      <c r="Q56" s="49">
        <f>IF(Q55&lt;=P55,0,1)</f>
        <v>0</v>
      </c>
      <c r="R56" s="45">
        <f>F62</f>
        <v>0</v>
      </c>
      <c r="S56" s="46" t="s">
        <v>19</v>
      </c>
      <c r="T56" s="47">
        <f>D62</f>
        <v>0</v>
      </c>
      <c r="U56" s="48">
        <f t="shared" si="16"/>
        <v>0</v>
      </c>
      <c r="V56" s="48">
        <f t="shared" si="17"/>
        <v>0</v>
      </c>
      <c r="W56" s="49">
        <f>IF(W55&lt;=X55,0,1)</f>
        <v>0</v>
      </c>
      <c r="X56" s="49">
        <f>IF(X55&lt;=W55,0,1)</f>
        <v>0</v>
      </c>
      <c r="Y56" s="50">
        <f>SUM(K55:K57,R55:R57)</f>
        <v>0</v>
      </c>
      <c r="Z56" s="46" t="s">
        <v>19</v>
      </c>
      <c r="AA56" s="51">
        <f>SUM(M55:M57,T55:T57)</f>
        <v>0</v>
      </c>
      <c r="AB56" s="52">
        <f>SUM(P55,W55)</f>
        <v>0</v>
      </c>
      <c r="AC56" s="46" t="s">
        <v>19</v>
      </c>
      <c r="AD56" s="47">
        <f>Q55+X55</f>
        <v>0</v>
      </c>
      <c r="AE56" s="52">
        <f>SUM(I56,P56,W56)</f>
        <v>0</v>
      </c>
      <c r="AF56" s="46" t="s">
        <v>19</v>
      </c>
      <c r="AG56" s="47">
        <f>SUM(J56,Q56,X56)</f>
        <v>0</v>
      </c>
      <c r="AH56" s="53">
        <f>IF(OR(AE56&gt;0,AG56&gt;0),RANK(AN56,AN56:$AO62,0),0)</f>
        <v>0</v>
      </c>
      <c r="AK56">
        <f>IF(AE56&gt;AG56,1,0)</f>
        <v>0</v>
      </c>
      <c r="AL56">
        <f>IF(AE56&gt;AG56,1,0)</f>
        <v>0</v>
      </c>
      <c r="AM56">
        <f>IF(AE56&gt;AG56,1,0)</f>
        <v>0</v>
      </c>
      <c r="AN56">
        <f>1000*AE56+(AB56-AD56)*100+Y56-AA56</f>
        <v>0</v>
      </c>
      <c r="AZ56" s="84"/>
      <c r="BA56" s="84"/>
    </row>
    <row r="57" spans="2:53" ht="13.5" thickBot="1">
      <c r="B57" s="54"/>
      <c r="C57" s="78"/>
      <c r="D57" s="55"/>
      <c r="E57" s="56"/>
      <c r="F57" s="57"/>
      <c r="G57" s="58"/>
      <c r="H57" s="59"/>
      <c r="I57" s="59"/>
      <c r="J57" s="60"/>
      <c r="K57" s="61">
        <f>F60</f>
        <v>0</v>
      </c>
      <c r="L57" s="62" t="s">
        <v>19</v>
      </c>
      <c r="M57" s="63">
        <f>D60</f>
        <v>0</v>
      </c>
      <c r="N57" s="64">
        <f>IF(K57&lt;=M57,0,1)</f>
        <v>0</v>
      </c>
      <c r="O57" s="64">
        <f>IF(M57&lt;=K57,0,1)</f>
        <v>0</v>
      </c>
      <c r="P57" s="65"/>
      <c r="Q57" s="65"/>
      <c r="R57" s="45">
        <f>F63</f>
        <v>0</v>
      </c>
      <c r="S57" s="46" t="s">
        <v>19</v>
      </c>
      <c r="T57" s="47">
        <f>D63</f>
        <v>0</v>
      </c>
      <c r="U57" s="64">
        <f t="shared" si="16"/>
        <v>0</v>
      </c>
      <c r="V57" s="64">
        <f t="shared" si="17"/>
        <v>0</v>
      </c>
      <c r="W57" s="65"/>
      <c r="X57" s="65"/>
      <c r="Y57" s="66"/>
      <c r="Z57" s="67"/>
      <c r="AA57" s="68"/>
      <c r="AB57" s="69"/>
      <c r="AC57" s="67"/>
      <c r="AD57" s="68"/>
      <c r="AE57" s="70"/>
      <c r="AF57" s="70"/>
      <c r="AG57" s="70"/>
      <c r="AH57" s="71"/>
      <c r="AK57">
        <f>IF(AE56&lt;AG56,1,0)</f>
        <v>0</v>
      </c>
      <c r="AL57">
        <f>IF(AE56&lt;AG56,1,0)</f>
        <v>0</v>
      </c>
      <c r="AM57">
        <f>IF(AE56&lt;AG56,1,0)</f>
        <v>0</v>
      </c>
      <c r="AZ57" s="84"/>
      <c r="BA57" s="84"/>
    </row>
    <row r="58" spans="2:53" ht="12.75">
      <c r="B58" s="19"/>
      <c r="D58" s="27"/>
      <c r="E58" s="28" t="s">
        <v>19</v>
      </c>
      <c r="F58" s="73"/>
      <c r="G58" s="30">
        <f aca="true" t="shared" si="18" ref="G58:G63">IF(D58&lt;=F58,0,1)</f>
        <v>0</v>
      </c>
      <c r="H58" s="30">
        <f aca="true" t="shared" si="19" ref="H58:H63">IF(F58&lt;=D58,0,1)</f>
        <v>0</v>
      </c>
      <c r="I58" s="31">
        <f>SUM(G58:G60)</f>
        <v>0</v>
      </c>
      <c r="J58" s="31">
        <f>SUM(H58:H60)</f>
        <v>0</v>
      </c>
      <c r="K58" s="20"/>
      <c r="L58" s="21"/>
      <c r="M58" s="22"/>
      <c r="N58" s="23"/>
      <c r="O58" s="24"/>
      <c r="P58" s="25"/>
      <c r="Q58" s="26"/>
      <c r="R58" s="27">
        <f>M61</f>
        <v>0</v>
      </c>
      <c r="S58" s="28" t="s">
        <v>19</v>
      </c>
      <c r="T58" s="29">
        <f>K61</f>
        <v>0</v>
      </c>
      <c r="U58" s="30">
        <f t="shared" si="16"/>
        <v>0</v>
      </c>
      <c r="V58" s="30">
        <f t="shared" si="17"/>
        <v>0</v>
      </c>
      <c r="W58" s="31">
        <f>SUM(U58:U60)</f>
        <v>0</v>
      </c>
      <c r="X58" s="31">
        <f>SUM(V58:V60)</f>
        <v>0</v>
      </c>
      <c r="Y58" s="32"/>
      <c r="Z58" s="33"/>
      <c r="AA58" s="34"/>
      <c r="AB58" s="35"/>
      <c r="AC58" s="33"/>
      <c r="AD58" s="34"/>
      <c r="AE58" s="51"/>
      <c r="AF58" s="51"/>
      <c r="AG58" s="51"/>
      <c r="AH58" s="53"/>
      <c r="AJ58" t="str">
        <f>CONCATENATE(C59," - ",C60)</f>
        <v> - </v>
      </c>
      <c r="AO58" t="str">
        <f>CONCATENATE(C59,"-",C60)</f>
        <v>-</v>
      </c>
      <c r="AQ58">
        <f>AE59-AG59</f>
        <v>0</v>
      </c>
      <c r="AR58">
        <f>AB59-AD59</f>
        <v>0</v>
      </c>
      <c r="AS58">
        <f>Y59-AA59</f>
        <v>0</v>
      </c>
      <c r="AT58">
        <f>IF(AG59=0,1,0)</f>
        <v>1</v>
      </c>
      <c r="AU58">
        <f>IF(AG59=1,1,0)</f>
        <v>0</v>
      </c>
      <c r="AV58">
        <f>IF(AG59=2,1,0)</f>
        <v>0</v>
      </c>
      <c r="AW58">
        <f>IF(AV58=1,AT58,-999)</f>
        <v>-999</v>
      </c>
      <c r="AZ58" s="84"/>
      <c r="BA58" s="84"/>
    </row>
    <row r="59" spans="2:53" ht="12.75">
      <c r="B59" s="38" t="s">
        <v>9</v>
      </c>
      <c r="D59" s="45"/>
      <c r="E59" s="46" t="s">
        <v>19</v>
      </c>
      <c r="F59" s="74"/>
      <c r="G59" s="48">
        <f t="shared" si="18"/>
        <v>0</v>
      </c>
      <c r="H59" s="48">
        <f t="shared" si="19"/>
        <v>0</v>
      </c>
      <c r="I59" s="49">
        <f>IF(I58&lt;=J58,0,1)</f>
        <v>0</v>
      </c>
      <c r="J59" s="49">
        <f>IF(J58&lt;=I58,0,1)</f>
        <v>0</v>
      </c>
      <c r="K59" s="39"/>
      <c r="L59" s="40"/>
      <c r="M59" s="41"/>
      <c r="N59" s="42"/>
      <c r="O59" s="43"/>
      <c r="P59" s="43"/>
      <c r="Q59" s="44"/>
      <c r="R59" s="45">
        <f>M62</f>
        <v>0</v>
      </c>
      <c r="S59" s="46" t="s">
        <v>19</v>
      </c>
      <c r="T59" s="47">
        <f>K62</f>
        <v>0</v>
      </c>
      <c r="U59" s="48">
        <f t="shared" si="16"/>
        <v>0</v>
      </c>
      <c r="V59" s="48">
        <f t="shared" si="17"/>
        <v>0</v>
      </c>
      <c r="W59" s="49">
        <f>IF(W58&lt;=X58,0,1)</f>
        <v>0</v>
      </c>
      <c r="X59" s="49">
        <f>IF(X58&lt;=W58,0,1)</f>
        <v>0</v>
      </c>
      <c r="Y59" s="50">
        <f>SUM(D58:D60,R58:R60)</f>
        <v>0</v>
      </c>
      <c r="Z59" s="46" t="s">
        <v>19</v>
      </c>
      <c r="AA59" s="51">
        <f>SUM(F58:F60,T58:T60)</f>
        <v>0</v>
      </c>
      <c r="AB59" s="52">
        <f>SUM(I58,W58)</f>
        <v>0</v>
      </c>
      <c r="AC59" s="46" t="s">
        <v>19</v>
      </c>
      <c r="AD59" s="47">
        <f>J58+X58</f>
        <v>0</v>
      </c>
      <c r="AE59" s="52">
        <f>SUM(I59,P59,W59)</f>
        <v>0</v>
      </c>
      <c r="AF59" s="46" t="s">
        <v>19</v>
      </c>
      <c r="AG59" s="47">
        <f>SUM(J59,Q59,X59)</f>
        <v>0</v>
      </c>
      <c r="AH59" s="53">
        <f>IF(OR(AE59&gt;0,AG59&gt;0),RANK(AN59,AN56:$AO62,0),0)</f>
        <v>0</v>
      </c>
      <c r="AK59">
        <f>IF(AE59&gt;AG59,1,0)</f>
        <v>0</v>
      </c>
      <c r="AL59">
        <f>IF(AE59&gt;AG59,1,0)</f>
        <v>0</v>
      </c>
      <c r="AM59">
        <f>IF(AE59&gt;AG59,1,0)</f>
        <v>0</v>
      </c>
      <c r="AN59">
        <f>1000*AE59+(AB59-AD59)*100+Y59-AA59</f>
        <v>0</v>
      </c>
      <c r="AZ59" s="84"/>
      <c r="BA59" s="84"/>
    </row>
    <row r="60" spans="2:53" ht="13.5" thickBot="1">
      <c r="B60" s="54"/>
      <c r="D60" s="61"/>
      <c r="E60" s="62" t="s">
        <v>19</v>
      </c>
      <c r="F60" s="75"/>
      <c r="G60" s="64">
        <f t="shared" si="18"/>
        <v>0</v>
      </c>
      <c r="H60" s="64">
        <f t="shared" si="19"/>
        <v>0</v>
      </c>
      <c r="I60" s="65"/>
      <c r="J60" s="65"/>
      <c r="K60" s="55"/>
      <c r="L60" s="56"/>
      <c r="M60" s="57"/>
      <c r="N60" s="58"/>
      <c r="O60" s="59"/>
      <c r="P60" s="59"/>
      <c r="Q60" s="60"/>
      <c r="R60" s="61">
        <f>M63</f>
        <v>0</v>
      </c>
      <c r="S60" s="62" t="s">
        <v>19</v>
      </c>
      <c r="T60" s="63">
        <f>K63</f>
        <v>0</v>
      </c>
      <c r="U60" s="64">
        <f t="shared" si="16"/>
        <v>0</v>
      </c>
      <c r="V60" s="64">
        <f t="shared" si="17"/>
        <v>0</v>
      </c>
      <c r="W60" s="65"/>
      <c r="X60" s="65"/>
      <c r="Y60" s="66"/>
      <c r="Z60" s="67"/>
      <c r="AA60" s="68"/>
      <c r="AB60" s="76"/>
      <c r="AC60" s="67"/>
      <c r="AD60" s="68"/>
      <c r="AE60" s="70"/>
      <c r="AF60" s="70"/>
      <c r="AG60" s="70"/>
      <c r="AH60" s="71"/>
      <c r="AK60">
        <f>IF(AE59&lt;AG59,1,0)</f>
        <v>0</v>
      </c>
      <c r="AL60">
        <f>IF(AE59&lt;AG59,1,0)</f>
        <v>0</v>
      </c>
      <c r="AM60">
        <f>IF(AE59&lt;AG59,1,0)</f>
        <v>0</v>
      </c>
      <c r="AZ60" s="84"/>
      <c r="BA60" s="84"/>
    </row>
    <row r="61" spans="2:53" ht="12.75">
      <c r="B61" s="19"/>
      <c r="C61" s="19"/>
      <c r="D61" s="27"/>
      <c r="E61" s="28" t="s">
        <v>19</v>
      </c>
      <c r="F61" s="73"/>
      <c r="G61" s="30">
        <f t="shared" si="18"/>
        <v>0</v>
      </c>
      <c r="H61" s="30">
        <f t="shared" si="19"/>
        <v>0</v>
      </c>
      <c r="I61" s="31">
        <f>SUM(G61:G63)</f>
        <v>0</v>
      </c>
      <c r="J61" s="31">
        <f>SUM(H61:H63)</f>
        <v>0</v>
      </c>
      <c r="K61" s="27"/>
      <c r="L61" s="28" t="s">
        <v>19</v>
      </c>
      <c r="M61" s="73"/>
      <c r="N61" s="30">
        <f>IF(K61&lt;=M61,0,1)</f>
        <v>0</v>
      </c>
      <c r="O61" s="30">
        <f>IF(M61&lt;=K61,0,1)</f>
        <v>0</v>
      </c>
      <c r="P61" s="31">
        <f>SUM(N61:N63)</f>
        <v>0</v>
      </c>
      <c r="Q61" s="31">
        <f>SUM(O61:O63)</f>
        <v>0</v>
      </c>
      <c r="R61" s="20"/>
      <c r="S61" s="21"/>
      <c r="T61" s="22"/>
      <c r="U61" s="23"/>
      <c r="V61" s="24"/>
      <c r="W61" s="25"/>
      <c r="X61" s="26"/>
      <c r="Y61" s="32"/>
      <c r="Z61" s="33"/>
      <c r="AA61" s="34"/>
      <c r="AB61" s="35"/>
      <c r="AC61" s="33"/>
      <c r="AD61" s="34"/>
      <c r="AE61" s="51"/>
      <c r="AF61" s="51"/>
      <c r="AG61" s="51"/>
      <c r="AH61" s="53"/>
      <c r="AJ61" t="str">
        <f>CONCATENATE(C62," - ",C63)</f>
        <v> - </v>
      </c>
      <c r="AO61" t="str">
        <f>CONCATENATE(C62,"-",C63)</f>
        <v>-</v>
      </c>
      <c r="AQ61">
        <f>AE62-AG62</f>
        <v>0</v>
      </c>
      <c r="AR61">
        <f>AB62-AD62</f>
        <v>0</v>
      </c>
      <c r="AS61">
        <f>Y62-AA62</f>
        <v>0</v>
      </c>
      <c r="AT61">
        <f>IF(AG62=0,1,0)</f>
        <v>1</v>
      </c>
      <c r="AU61">
        <f>IF(AG62=1,1,0)</f>
        <v>0</v>
      </c>
      <c r="AV61">
        <f>IF(AG62=2,1,0)</f>
        <v>0</v>
      </c>
      <c r="AW61">
        <f>IF(AV61=1,AT61,-999)</f>
        <v>-999</v>
      </c>
      <c r="AZ61" s="84"/>
      <c r="BA61" s="84"/>
    </row>
    <row r="62" spans="2:53" ht="12.75">
      <c r="B62" s="38" t="s">
        <v>10</v>
      </c>
      <c r="D62" s="45"/>
      <c r="E62" s="46" t="s">
        <v>19</v>
      </c>
      <c r="F62" s="74"/>
      <c r="G62" s="48">
        <f t="shared" si="18"/>
        <v>0</v>
      </c>
      <c r="H62" s="48">
        <f t="shared" si="19"/>
        <v>0</v>
      </c>
      <c r="I62" s="49">
        <f>IF(I61&lt;=J61,0,1)</f>
        <v>0</v>
      </c>
      <c r="J62" s="49">
        <f>IF(J61&lt;=I61,0,1)</f>
        <v>0</v>
      </c>
      <c r="K62" s="45"/>
      <c r="L62" s="46" t="s">
        <v>19</v>
      </c>
      <c r="M62" s="74"/>
      <c r="N62" s="48">
        <f>IF(K62&lt;=M62,0,1)</f>
        <v>0</v>
      </c>
      <c r="O62" s="48">
        <f>IF(M62&lt;=K62,0,1)</f>
        <v>0</v>
      </c>
      <c r="P62" s="49">
        <f>IF(P61&lt;=Q61,0,1)</f>
        <v>0</v>
      </c>
      <c r="Q62" s="49">
        <f>IF(Q61&lt;=P61,0,1)</f>
        <v>0</v>
      </c>
      <c r="R62" s="39"/>
      <c r="S62" s="40"/>
      <c r="T62" s="41"/>
      <c r="U62" s="42"/>
      <c r="V62" s="43"/>
      <c r="W62" s="43"/>
      <c r="X62" s="44"/>
      <c r="Y62" s="50">
        <f>SUM(D61:D63,K61:K63)</f>
        <v>0</v>
      </c>
      <c r="Z62" s="46" t="s">
        <v>19</v>
      </c>
      <c r="AA62" s="51">
        <f>SUM(F61:F63,M61:M63)</f>
        <v>0</v>
      </c>
      <c r="AB62" s="52">
        <f>SUM(I61,P61)</f>
        <v>0</v>
      </c>
      <c r="AC62" s="46" t="s">
        <v>19</v>
      </c>
      <c r="AD62" s="47">
        <f>J61+Q61</f>
        <v>0</v>
      </c>
      <c r="AE62" s="52">
        <f>SUM(I62,P62,W62)</f>
        <v>0</v>
      </c>
      <c r="AF62" s="46" t="s">
        <v>19</v>
      </c>
      <c r="AG62" s="47">
        <f>SUM(J62,Q62,X62)</f>
        <v>0</v>
      </c>
      <c r="AH62" s="53">
        <f>IF(OR(AE62&gt;0,AG62&gt;0),RANK(AN62,AN56:$AO62,0),0)</f>
        <v>0</v>
      </c>
      <c r="AK62">
        <f>IF(AE62&gt;AG62,1,0)</f>
        <v>0</v>
      </c>
      <c r="AL62">
        <f>IF(AE62&gt;AG62,1,0)</f>
        <v>0</v>
      </c>
      <c r="AM62">
        <f>IF(AE62&gt;AG62,1,0)</f>
        <v>0</v>
      </c>
      <c r="AN62">
        <f>1000*AE62+(AB62-AD62)*100+Y62-AA62</f>
        <v>0</v>
      </c>
      <c r="AW62" t="s">
        <v>20</v>
      </c>
      <c r="AZ62" s="84"/>
      <c r="BA62" s="84"/>
    </row>
    <row r="63" spans="2:53" ht="13.5" thickBot="1">
      <c r="B63" s="77"/>
      <c r="C63" s="78"/>
      <c r="D63" s="61"/>
      <c r="E63" s="62" t="s">
        <v>19</v>
      </c>
      <c r="F63" s="75"/>
      <c r="G63" s="64">
        <f t="shared" si="18"/>
        <v>0</v>
      </c>
      <c r="H63" s="64">
        <f t="shared" si="19"/>
        <v>0</v>
      </c>
      <c r="I63" s="65"/>
      <c r="J63" s="65"/>
      <c r="K63" s="61"/>
      <c r="L63" s="62" t="s">
        <v>19</v>
      </c>
      <c r="M63" s="75"/>
      <c r="N63" s="64">
        <f>IF(K63&lt;=M63,0,1)</f>
        <v>0</v>
      </c>
      <c r="O63" s="64">
        <f>IF(M63&lt;=K63,0,1)</f>
        <v>0</v>
      </c>
      <c r="P63" s="65"/>
      <c r="Q63" s="65"/>
      <c r="R63" s="55"/>
      <c r="S63" s="56"/>
      <c r="T63" s="57"/>
      <c r="U63" s="58"/>
      <c r="V63" s="59"/>
      <c r="W63" s="59"/>
      <c r="X63" s="60"/>
      <c r="Y63" s="66"/>
      <c r="Z63" s="67"/>
      <c r="AA63" s="68"/>
      <c r="AB63" s="69"/>
      <c r="AC63" s="67"/>
      <c r="AD63" s="68"/>
      <c r="AE63" s="70"/>
      <c r="AF63" s="70"/>
      <c r="AG63" s="70"/>
      <c r="AH63" s="71"/>
      <c r="AK63">
        <f>IF(AE62&lt;AG62,1,0)</f>
        <v>0</v>
      </c>
      <c r="AL63">
        <f>IF(AE62&lt;AG62,1,0)</f>
        <v>0</v>
      </c>
      <c r="AM63">
        <f>IF(AE62&lt;AG62,1,0)</f>
        <v>0</v>
      </c>
      <c r="AZ63" s="84"/>
      <c r="BA63" s="84"/>
    </row>
    <row r="64" spans="3:53" ht="15" customHeight="1">
      <c r="C64" s="131"/>
      <c r="AZ64" s="84"/>
      <c r="BA64" s="84"/>
    </row>
    <row r="65" spans="3:53" ht="15" customHeight="1">
      <c r="C65" s="131"/>
      <c r="AZ65" s="84"/>
      <c r="BA65" s="84"/>
    </row>
    <row r="66" spans="3:53" ht="15" customHeight="1" thickBot="1">
      <c r="C66" s="131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2"/>
      <c r="AG66" s="82"/>
      <c r="AH66" s="82"/>
      <c r="AK66" t="s">
        <v>0</v>
      </c>
      <c r="AN66" t="s">
        <v>1</v>
      </c>
      <c r="AZ66" s="84"/>
      <c r="BA66" s="84"/>
    </row>
    <row r="67" spans="2:53" ht="15" thickBot="1">
      <c r="B67" s="4" t="s">
        <v>2</v>
      </c>
      <c r="C67" s="4"/>
      <c r="D67" s="5"/>
      <c r="E67" s="6" t="str">
        <f>B69</f>
        <v>A</v>
      </c>
      <c r="F67" s="7"/>
      <c r="G67" s="8"/>
      <c r="H67" s="8"/>
      <c r="I67" s="8"/>
      <c r="J67" s="8"/>
      <c r="K67" s="5"/>
      <c r="L67" s="9" t="str">
        <f>B72</f>
        <v>B</v>
      </c>
      <c r="M67" s="10"/>
      <c r="N67" s="11"/>
      <c r="O67" s="11"/>
      <c r="P67" s="11"/>
      <c r="Q67" s="11"/>
      <c r="R67" s="12"/>
      <c r="S67" s="9" t="str">
        <f>B75</f>
        <v>C</v>
      </c>
      <c r="T67" s="10"/>
      <c r="U67" s="11"/>
      <c r="V67" s="11"/>
      <c r="W67" s="11"/>
      <c r="X67" s="11"/>
      <c r="Y67" s="13"/>
      <c r="Z67" s="14" t="s">
        <v>4</v>
      </c>
      <c r="AA67" s="10"/>
      <c r="AB67" s="12"/>
      <c r="AC67" s="14" t="s">
        <v>5</v>
      </c>
      <c r="AD67" s="10"/>
      <c r="AE67" s="11"/>
      <c r="AF67" s="14" t="s">
        <v>6</v>
      </c>
      <c r="AG67" s="10"/>
      <c r="AH67" s="15" t="s">
        <v>7</v>
      </c>
      <c r="AK67" s="16" t="s">
        <v>8</v>
      </c>
      <c r="AL67" s="16" t="s">
        <v>9</v>
      </c>
      <c r="AM67" s="16" t="s">
        <v>10</v>
      </c>
      <c r="AN67" s="16"/>
      <c r="AO67" s="16" t="s">
        <v>11</v>
      </c>
      <c r="AP67" s="16"/>
      <c r="AQ67" s="16" t="s">
        <v>12</v>
      </c>
      <c r="AR67" s="16" t="s">
        <v>13</v>
      </c>
      <c r="AS67" s="16" t="s">
        <v>14</v>
      </c>
      <c r="AT67" s="16" t="s">
        <v>15</v>
      </c>
      <c r="AU67" s="16" t="s">
        <v>16</v>
      </c>
      <c r="AV67" s="16" t="s">
        <v>17</v>
      </c>
      <c r="AW67" s="16" t="s">
        <v>18</v>
      </c>
      <c r="AX67" s="16"/>
      <c r="AY67" s="16"/>
      <c r="AZ67" s="84"/>
      <c r="BA67" s="84"/>
    </row>
    <row r="68" spans="2:53" ht="15">
      <c r="B68" s="18"/>
      <c r="C68" s="19"/>
      <c r="D68" s="20"/>
      <c r="E68" s="21"/>
      <c r="F68" s="22"/>
      <c r="G68" s="23"/>
      <c r="H68" s="24"/>
      <c r="I68" s="25"/>
      <c r="J68" s="26"/>
      <c r="K68" s="27">
        <f>F71</f>
        <v>0</v>
      </c>
      <c r="L68" s="28" t="s">
        <v>19</v>
      </c>
      <c r="M68" s="29">
        <f>D71</f>
        <v>0</v>
      </c>
      <c r="N68" s="30">
        <f>IF(K68&lt;=M68,0,1)</f>
        <v>0</v>
      </c>
      <c r="O68" s="30">
        <f>IF(M68&lt;=K68,0,1)</f>
        <v>0</v>
      </c>
      <c r="P68" s="31">
        <f>SUM(N68:N70)</f>
        <v>0</v>
      </c>
      <c r="Q68" s="31">
        <f>SUM(O68:O70)</f>
        <v>0</v>
      </c>
      <c r="R68" s="27">
        <f>F74</f>
        <v>0</v>
      </c>
      <c r="S68" s="28" t="s">
        <v>19</v>
      </c>
      <c r="T68" s="29">
        <f>D74</f>
        <v>0</v>
      </c>
      <c r="U68" s="30">
        <f aca="true" t="shared" si="20" ref="U68:U73">IF(R68&lt;=T68,0,1)</f>
        <v>0</v>
      </c>
      <c r="V68" s="30">
        <f aca="true" t="shared" si="21" ref="V68:V73">IF(T68&lt;=R68,0,1)</f>
        <v>0</v>
      </c>
      <c r="W68" s="31">
        <f>SUM(U68:U70)</f>
        <v>0</v>
      </c>
      <c r="X68" s="31">
        <f>SUM(V68:V70)</f>
        <v>0</v>
      </c>
      <c r="Y68" s="32"/>
      <c r="Z68" s="33"/>
      <c r="AA68" s="34"/>
      <c r="AB68" s="35"/>
      <c r="AC68" s="33"/>
      <c r="AD68" s="34"/>
      <c r="AE68" s="36"/>
      <c r="AF68" s="36"/>
      <c r="AG68" s="36"/>
      <c r="AH68" s="37"/>
      <c r="AI68" s="16"/>
      <c r="AJ68" t="str">
        <f>CONCATENATE(C69," - ",C70)</f>
        <v> - </v>
      </c>
      <c r="AO68" t="str">
        <f>CONCATENATE(C69,"-",C70)</f>
        <v>-</v>
      </c>
      <c r="AQ68">
        <f>AE69-AG69</f>
        <v>0</v>
      </c>
      <c r="AR68">
        <f>AB69-AD69</f>
        <v>0</v>
      </c>
      <c r="AS68">
        <f>Y69-AA69</f>
        <v>0</v>
      </c>
      <c r="AT68">
        <f>IF(AG69=0,1,0)</f>
        <v>1</v>
      </c>
      <c r="AU68">
        <f>IF(AG69=1,1,0)</f>
        <v>0</v>
      </c>
      <c r="AV68">
        <f>IF(AG69=2,1,0)</f>
        <v>0</v>
      </c>
      <c r="AW68">
        <f>IF(AV68=1,AT68,-999)</f>
        <v>-999</v>
      </c>
      <c r="AZ68" s="84"/>
      <c r="BA68" s="84"/>
    </row>
    <row r="69" spans="2:53" ht="12.75">
      <c r="B69" s="38" t="s">
        <v>8</v>
      </c>
      <c r="D69" s="39"/>
      <c r="E69" s="40"/>
      <c r="F69" s="41"/>
      <c r="G69" s="42"/>
      <c r="H69" s="43"/>
      <c r="I69" s="43"/>
      <c r="J69" s="44"/>
      <c r="K69" s="45">
        <f>F72</f>
        <v>0</v>
      </c>
      <c r="L69" s="46" t="s">
        <v>19</v>
      </c>
      <c r="M69" s="47">
        <f>D72</f>
        <v>0</v>
      </c>
      <c r="N69" s="48">
        <f>IF(K69&lt;=M69,0,1)</f>
        <v>0</v>
      </c>
      <c r="O69" s="48">
        <f>IF(M69&lt;=K69,0,1)</f>
        <v>0</v>
      </c>
      <c r="P69" s="49">
        <f>IF(P68&lt;=Q68,0,1)</f>
        <v>0</v>
      </c>
      <c r="Q69" s="49">
        <f>IF(Q68&lt;=P68,0,1)</f>
        <v>0</v>
      </c>
      <c r="R69" s="45">
        <f>F75</f>
        <v>0</v>
      </c>
      <c r="S69" s="46" t="s">
        <v>19</v>
      </c>
      <c r="T69" s="47">
        <f>D75</f>
        <v>0</v>
      </c>
      <c r="U69" s="48">
        <f t="shared" si="20"/>
        <v>0</v>
      </c>
      <c r="V69" s="48">
        <f t="shared" si="21"/>
        <v>0</v>
      </c>
      <c r="W69" s="49">
        <f>IF(W68&lt;=X68,0,1)</f>
        <v>0</v>
      </c>
      <c r="X69" s="49">
        <f>IF(X68&lt;=W68,0,1)</f>
        <v>0</v>
      </c>
      <c r="Y69" s="50">
        <f>SUM(K68:K70,R68:R70,)</f>
        <v>0</v>
      </c>
      <c r="Z69" s="46" t="s">
        <v>19</v>
      </c>
      <c r="AA69" s="47">
        <f>SUM(M68:M70,T68:T70)</f>
        <v>0</v>
      </c>
      <c r="AB69" s="52">
        <f>SUM(P68,W68)</f>
        <v>0</v>
      </c>
      <c r="AC69" s="46" t="s">
        <v>19</v>
      </c>
      <c r="AD69" s="47">
        <f>Q68+X68</f>
        <v>0</v>
      </c>
      <c r="AE69" s="52">
        <f>SUM(I69,P69,W69)</f>
        <v>0</v>
      </c>
      <c r="AF69" s="46" t="s">
        <v>19</v>
      </c>
      <c r="AG69" s="47">
        <f>SUM(J69,Q69,X69)</f>
        <v>0</v>
      </c>
      <c r="AH69" s="53">
        <f>IF(OR(AE69&gt;0,AG69&gt;0),RANK(AN69,AN69:$AO75,0),0)</f>
        <v>0</v>
      </c>
      <c r="AK69">
        <f>IF(AE69&gt;AG69,1,0)</f>
        <v>0</v>
      </c>
      <c r="AL69">
        <f>IF(AE69&gt;AG69,1,0)</f>
        <v>0</v>
      </c>
      <c r="AM69">
        <f>IF(AE69&gt;AG69,1,0)</f>
        <v>0</v>
      </c>
      <c r="AN69">
        <f>1000*AE69+(AB69-AD69)*100+Y69-AA69</f>
        <v>0</v>
      </c>
      <c r="AZ69" s="84"/>
      <c r="BA69" s="84"/>
    </row>
    <row r="70" spans="2:53" ht="13.5" thickBot="1">
      <c r="B70" s="54"/>
      <c r="C70" s="78"/>
      <c r="D70" s="55"/>
      <c r="E70" s="56"/>
      <c r="F70" s="57"/>
      <c r="G70" s="58"/>
      <c r="H70" s="59"/>
      <c r="I70" s="59"/>
      <c r="J70" s="60"/>
      <c r="K70" s="61">
        <f>F73</f>
        <v>0</v>
      </c>
      <c r="L70" s="62" t="s">
        <v>19</v>
      </c>
      <c r="M70" s="63">
        <f>D73</f>
        <v>0</v>
      </c>
      <c r="N70" s="64">
        <f>IF(K70&lt;=M70,0,1)</f>
        <v>0</v>
      </c>
      <c r="O70" s="64">
        <f>IF(M70&lt;=K70,0,1)</f>
        <v>0</v>
      </c>
      <c r="P70" s="65"/>
      <c r="Q70" s="65"/>
      <c r="R70" s="45">
        <f>F76</f>
        <v>0</v>
      </c>
      <c r="S70" s="46" t="s">
        <v>19</v>
      </c>
      <c r="T70" s="47">
        <f>D76</f>
        <v>0</v>
      </c>
      <c r="U70" s="64">
        <f t="shared" si="20"/>
        <v>0</v>
      </c>
      <c r="V70" s="64">
        <f t="shared" si="21"/>
        <v>0</v>
      </c>
      <c r="W70" s="65"/>
      <c r="X70" s="65"/>
      <c r="Y70" s="66"/>
      <c r="Z70" s="67"/>
      <c r="AA70" s="68"/>
      <c r="AB70" s="69"/>
      <c r="AC70" s="67"/>
      <c r="AD70" s="68"/>
      <c r="AE70" s="70"/>
      <c r="AF70" s="70"/>
      <c r="AG70" s="70"/>
      <c r="AH70" s="71"/>
      <c r="AK70">
        <f>IF(AE69&lt;AG69,1,0)</f>
        <v>0</v>
      </c>
      <c r="AL70">
        <f>IF(AE69&lt;AG69,1,0)</f>
        <v>0</v>
      </c>
      <c r="AM70">
        <f>IF(AE69&lt;AG69,1,0)</f>
        <v>0</v>
      </c>
      <c r="AZ70" s="84"/>
      <c r="BA70" s="84"/>
    </row>
    <row r="71" spans="2:53" ht="12.75">
      <c r="B71" s="19"/>
      <c r="D71" s="27"/>
      <c r="E71" s="28" t="s">
        <v>19</v>
      </c>
      <c r="F71" s="73"/>
      <c r="G71" s="30">
        <f aca="true" t="shared" si="22" ref="G71:G76">IF(D71&lt;=F71,0,1)</f>
        <v>0</v>
      </c>
      <c r="H71" s="30">
        <f aca="true" t="shared" si="23" ref="H71:H76">IF(F71&lt;=D71,0,1)</f>
        <v>0</v>
      </c>
      <c r="I71" s="31">
        <f>SUM(G71:G73)</f>
        <v>0</v>
      </c>
      <c r="J71" s="31">
        <f>SUM(H71:H73)</f>
        <v>0</v>
      </c>
      <c r="K71" s="20"/>
      <c r="L71" s="21"/>
      <c r="M71" s="22"/>
      <c r="N71" s="23"/>
      <c r="O71" s="24"/>
      <c r="P71" s="25"/>
      <c r="Q71" s="26"/>
      <c r="R71" s="27">
        <f>M74</f>
        <v>0</v>
      </c>
      <c r="S71" s="28" t="s">
        <v>19</v>
      </c>
      <c r="T71" s="29">
        <f>K74</f>
        <v>0</v>
      </c>
      <c r="U71" s="30">
        <f t="shared" si="20"/>
        <v>0</v>
      </c>
      <c r="V71" s="30">
        <f t="shared" si="21"/>
        <v>0</v>
      </c>
      <c r="W71" s="31">
        <f>SUM(U71:U73)</f>
        <v>0</v>
      </c>
      <c r="X71" s="31">
        <f>SUM(V71:V73)</f>
        <v>0</v>
      </c>
      <c r="Y71" s="32"/>
      <c r="Z71" s="33"/>
      <c r="AA71" s="34"/>
      <c r="AB71" s="35"/>
      <c r="AC71" s="33"/>
      <c r="AD71" s="34"/>
      <c r="AE71" s="51"/>
      <c r="AF71" s="51"/>
      <c r="AG71" s="51"/>
      <c r="AH71" s="53"/>
      <c r="AJ71" t="str">
        <f>CONCATENATE(C72," - ",C75)</f>
        <v> - </v>
      </c>
      <c r="AO71" t="str">
        <f>CONCATENATE(C72,"-",C75)</f>
        <v>-</v>
      </c>
      <c r="AQ71">
        <f>AE72-AG72</f>
        <v>0</v>
      </c>
      <c r="AR71">
        <f>AB72-AD72</f>
        <v>0</v>
      </c>
      <c r="AS71">
        <f>Y72-AA72</f>
        <v>0</v>
      </c>
      <c r="AT71">
        <f>IF(AG72=0,1,0)</f>
        <v>1</v>
      </c>
      <c r="AU71">
        <f>IF(AG72=1,1,0)</f>
        <v>0</v>
      </c>
      <c r="AV71">
        <f>IF(AG72=2,1,0)</f>
        <v>0</v>
      </c>
      <c r="AW71">
        <f>IF(AV71=1,AT71,-999)</f>
        <v>-999</v>
      </c>
      <c r="AZ71" s="84"/>
      <c r="BA71" s="84"/>
    </row>
    <row r="72" spans="2:53" ht="12.75">
      <c r="B72" s="38" t="s">
        <v>9</v>
      </c>
      <c r="D72" s="45"/>
      <c r="E72" s="46" t="s">
        <v>19</v>
      </c>
      <c r="F72" s="74"/>
      <c r="G72" s="48">
        <f t="shared" si="22"/>
        <v>0</v>
      </c>
      <c r="H72" s="48">
        <f t="shared" si="23"/>
        <v>0</v>
      </c>
      <c r="I72" s="49">
        <f>IF(I71&lt;=J71,0,1)</f>
        <v>0</v>
      </c>
      <c r="J72" s="49">
        <f>IF(J71&lt;=I71,0,1)</f>
        <v>0</v>
      </c>
      <c r="K72" s="39"/>
      <c r="L72" s="40"/>
      <c r="M72" s="41"/>
      <c r="N72" s="42"/>
      <c r="O72" s="43"/>
      <c r="P72" s="43"/>
      <c r="Q72" s="44"/>
      <c r="R72" s="45">
        <f>M75</f>
        <v>0</v>
      </c>
      <c r="S72" s="46" t="s">
        <v>19</v>
      </c>
      <c r="T72" s="47">
        <f>K75</f>
        <v>0</v>
      </c>
      <c r="U72" s="48">
        <f t="shared" si="20"/>
        <v>0</v>
      </c>
      <c r="V72" s="48">
        <f t="shared" si="21"/>
        <v>0</v>
      </c>
      <c r="W72" s="49">
        <f>IF(W71&lt;=X71,0,1)</f>
        <v>0</v>
      </c>
      <c r="X72" s="49">
        <f>IF(X71&lt;=W71,0,1)</f>
        <v>0</v>
      </c>
      <c r="Y72" s="50">
        <f>SUM(D71:D73,R71:R73,)</f>
        <v>0</v>
      </c>
      <c r="Z72" s="46" t="s">
        <v>19</v>
      </c>
      <c r="AA72" s="47">
        <f>SUM(F71:F73,T71:T73)</f>
        <v>0</v>
      </c>
      <c r="AB72" s="52">
        <f>SUM(I71,W71)</f>
        <v>0</v>
      </c>
      <c r="AC72" s="46" t="s">
        <v>19</v>
      </c>
      <c r="AD72" s="47">
        <f>J71+X71</f>
        <v>0</v>
      </c>
      <c r="AE72" s="52">
        <f>SUM(I72,P72,W72)</f>
        <v>0</v>
      </c>
      <c r="AF72" s="46" t="s">
        <v>19</v>
      </c>
      <c r="AG72" s="47">
        <f>SUM(J72,Q72,X72)</f>
        <v>0</v>
      </c>
      <c r="AH72" s="53">
        <f>IF(OR(AE72&gt;0,AG72&gt;0),RANK(AN72,AN69:$AO75,0),0)</f>
        <v>0</v>
      </c>
      <c r="AK72">
        <f>IF(AE72&gt;AG72,1,0)</f>
        <v>0</v>
      </c>
      <c r="AL72">
        <f>IF(AE72&gt;AG72,1,0)</f>
        <v>0</v>
      </c>
      <c r="AM72">
        <f>IF(AE72&gt;AG72,1,0)</f>
        <v>0</v>
      </c>
      <c r="AN72">
        <f>1000*AE72+(AB72-AD72)*100+Y72-AA72</f>
        <v>0</v>
      </c>
      <c r="AZ72" s="84"/>
      <c r="BA72" s="84"/>
    </row>
    <row r="73" spans="2:53" ht="13.5" thickBot="1">
      <c r="B73" s="54"/>
      <c r="C73" s="84"/>
      <c r="D73" s="61"/>
      <c r="E73" s="62" t="s">
        <v>19</v>
      </c>
      <c r="F73" s="75"/>
      <c r="G73" s="64">
        <f t="shared" si="22"/>
        <v>0</v>
      </c>
      <c r="H73" s="64">
        <f t="shared" si="23"/>
        <v>0</v>
      </c>
      <c r="I73" s="65"/>
      <c r="J73" s="65"/>
      <c r="K73" s="55"/>
      <c r="L73" s="56"/>
      <c r="M73" s="57"/>
      <c r="N73" s="58"/>
      <c r="O73" s="59"/>
      <c r="P73" s="59"/>
      <c r="Q73" s="60"/>
      <c r="R73" s="61">
        <f>M76</f>
        <v>0</v>
      </c>
      <c r="S73" s="62" t="s">
        <v>19</v>
      </c>
      <c r="T73" s="63">
        <f>K76</f>
        <v>0</v>
      </c>
      <c r="U73" s="64">
        <f t="shared" si="20"/>
        <v>0</v>
      </c>
      <c r="V73" s="64">
        <f t="shared" si="21"/>
        <v>0</v>
      </c>
      <c r="W73" s="65"/>
      <c r="X73" s="65"/>
      <c r="Y73" s="66"/>
      <c r="Z73" s="67"/>
      <c r="AA73" s="68"/>
      <c r="AB73" s="76"/>
      <c r="AC73" s="67"/>
      <c r="AD73" s="68"/>
      <c r="AE73" s="70"/>
      <c r="AF73" s="70"/>
      <c r="AG73" s="70"/>
      <c r="AH73" s="71"/>
      <c r="AK73">
        <f>IF(AE72&lt;AG72,1,0)</f>
        <v>0</v>
      </c>
      <c r="AL73">
        <f>IF(AE72&lt;AG72,1,0)</f>
        <v>0</v>
      </c>
      <c r="AM73">
        <f>IF(AE72&lt;AG72,1,0)</f>
        <v>0</v>
      </c>
      <c r="AZ73" s="84"/>
      <c r="BA73" s="84"/>
    </row>
    <row r="74" spans="2:53" ht="12.75">
      <c r="B74" s="19"/>
      <c r="C74" s="19"/>
      <c r="D74" s="27"/>
      <c r="E74" s="28" t="s">
        <v>19</v>
      </c>
      <c r="F74" s="73"/>
      <c r="G74" s="30">
        <f t="shared" si="22"/>
        <v>0</v>
      </c>
      <c r="H74" s="30">
        <f t="shared" si="23"/>
        <v>0</v>
      </c>
      <c r="I74" s="31">
        <f>SUM(G74:G76)</f>
        <v>0</v>
      </c>
      <c r="J74" s="31">
        <f>SUM(H74:H76)</f>
        <v>0</v>
      </c>
      <c r="K74" s="27"/>
      <c r="L74" s="28" t="s">
        <v>19</v>
      </c>
      <c r="M74" s="73"/>
      <c r="N74" s="30">
        <f>IF(K74&lt;=M74,0,1)</f>
        <v>0</v>
      </c>
      <c r="O74" s="30">
        <f>IF(M74&lt;=K74,0,1)</f>
        <v>0</v>
      </c>
      <c r="P74" s="31">
        <f>SUM(N74:N76)</f>
        <v>0</v>
      </c>
      <c r="Q74" s="31">
        <f>SUM(O74:O76)</f>
        <v>0</v>
      </c>
      <c r="R74" s="20"/>
      <c r="S74" s="21"/>
      <c r="T74" s="22"/>
      <c r="U74" s="23"/>
      <c r="V74" s="24"/>
      <c r="W74" s="25"/>
      <c r="X74" s="26"/>
      <c r="Y74" s="32"/>
      <c r="Z74" s="33"/>
      <c r="AA74" s="34"/>
      <c r="AB74" s="35"/>
      <c r="AC74" s="33"/>
      <c r="AD74" s="34"/>
      <c r="AE74" s="51"/>
      <c r="AF74" s="51"/>
      <c r="AG74" s="51"/>
      <c r="AH74" s="53"/>
      <c r="AJ74" t="e">
        <f>CONCATENATE(#REF!," - ",C76)</f>
        <v>#REF!</v>
      </c>
      <c r="AO74" t="e">
        <f>CONCATENATE(#REF!,"-",C76)</f>
        <v>#REF!</v>
      </c>
      <c r="AQ74">
        <f>AE75-AG75</f>
        <v>0</v>
      </c>
      <c r="AR74">
        <f>AB75-AD75</f>
        <v>0</v>
      </c>
      <c r="AS74">
        <f>Y75-AA75</f>
        <v>0</v>
      </c>
      <c r="AT74">
        <f>IF(AG75=0,1,0)</f>
        <v>1</v>
      </c>
      <c r="AU74">
        <f>IF(AG75=1,1,0)</f>
        <v>0</v>
      </c>
      <c r="AV74">
        <f>IF(AG75=2,1,0)</f>
        <v>0</v>
      </c>
      <c r="AW74">
        <f>IF(AV74=1,AT74,-999)</f>
        <v>-999</v>
      </c>
      <c r="AZ74" s="84"/>
      <c r="BA74" s="84"/>
    </row>
    <row r="75" spans="2:53" ht="12.75">
      <c r="B75" s="38" t="s">
        <v>10</v>
      </c>
      <c r="D75" s="45"/>
      <c r="E75" s="46" t="s">
        <v>19</v>
      </c>
      <c r="F75" s="74"/>
      <c r="G75" s="48">
        <f t="shared" si="22"/>
        <v>0</v>
      </c>
      <c r="H75" s="48">
        <f t="shared" si="23"/>
        <v>0</v>
      </c>
      <c r="I75" s="49">
        <f>IF(I74&lt;=J74,0,1)</f>
        <v>0</v>
      </c>
      <c r="J75" s="49">
        <f>IF(J74&lt;=I74,0,1)</f>
        <v>0</v>
      </c>
      <c r="K75" s="45"/>
      <c r="L75" s="46" t="s">
        <v>19</v>
      </c>
      <c r="M75" s="74"/>
      <c r="N75" s="48">
        <f>IF(K75&lt;=M75,0,1)</f>
        <v>0</v>
      </c>
      <c r="O75" s="48">
        <f>IF(M75&lt;=K75,0,1)</f>
        <v>0</v>
      </c>
      <c r="P75" s="49">
        <f>IF(P74&lt;=Q74,0,1)</f>
        <v>0</v>
      </c>
      <c r="Q75" s="49">
        <f>IF(Q74&lt;=P74,0,1)</f>
        <v>0</v>
      </c>
      <c r="R75" s="39"/>
      <c r="S75" s="40"/>
      <c r="T75" s="41"/>
      <c r="U75" s="42"/>
      <c r="V75" s="43"/>
      <c r="W75" s="43"/>
      <c r="X75" s="44"/>
      <c r="Y75" s="50">
        <f>SUM(D74:D76,K74:K76,)</f>
        <v>0</v>
      </c>
      <c r="Z75" s="46" t="s">
        <v>19</v>
      </c>
      <c r="AA75" s="47">
        <f>SUM(F74:F76,M74:M76)</f>
        <v>0</v>
      </c>
      <c r="AB75" s="52">
        <f>SUM(I74,P74)</f>
        <v>0</v>
      </c>
      <c r="AC75" s="46" t="s">
        <v>19</v>
      </c>
      <c r="AD75" s="47">
        <f>J74+Q74</f>
        <v>0</v>
      </c>
      <c r="AE75" s="52">
        <f>SUM(I75,P75,W75)</f>
        <v>0</v>
      </c>
      <c r="AF75" s="46" t="s">
        <v>19</v>
      </c>
      <c r="AG75" s="47">
        <f>SUM(J75,Q75,X75)</f>
        <v>0</v>
      </c>
      <c r="AH75" s="53">
        <f>IF(OR(AE75&gt;0,AG75&gt;0),RANK(AN75,AN69:$AO75,0),0)</f>
        <v>0</v>
      </c>
      <c r="AK75">
        <f>IF(AE75&gt;AG75,1,0)</f>
        <v>0</v>
      </c>
      <c r="AL75">
        <f>IF(AE75&gt;AG75,1,0)</f>
        <v>0</v>
      </c>
      <c r="AM75">
        <f>IF(AE75&gt;AG75,1,0)</f>
        <v>0</v>
      </c>
      <c r="AN75">
        <f>1000*AE75+(AB75-AD75)*100+Y75-AA75</f>
        <v>0</v>
      </c>
      <c r="AW75" t="s">
        <v>20</v>
      </c>
      <c r="AZ75" s="84"/>
      <c r="BA75" s="84"/>
    </row>
    <row r="76" spans="2:53" ht="13.5" thickBot="1">
      <c r="B76" s="77"/>
      <c r="C76" s="78"/>
      <c r="D76" s="61"/>
      <c r="E76" s="62" t="s">
        <v>19</v>
      </c>
      <c r="F76" s="75"/>
      <c r="G76" s="64">
        <f t="shared" si="22"/>
        <v>0</v>
      </c>
      <c r="H76" s="64">
        <f t="shared" si="23"/>
        <v>0</v>
      </c>
      <c r="I76" s="65"/>
      <c r="J76" s="65"/>
      <c r="K76" s="61"/>
      <c r="L76" s="62" t="s">
        <v>19</v>
      </c>
      <c r="M76" s="75"/>
      <c r="N76" s="64">
        <f>IF(K76&lt;=M76,0,1)</f>
        <v>0</v>
      </c>
      <c r="O76" s="64">
        <f>IF(M76&lt;=K76,0,1)</f>
        <v>0</v>
      </c>
      <c r="P76" s="65"/>
      <c r="Q76" s="65"/>
      <c r="R76" s="55"/>
      <c r="S76" s="56"/>
      <c r="T76" s="57"/>
      <c r="U76" s="58"/>
      <c r="V76" s="59"/>
      <c r="W76" s="59"/>
      <c r="X76" s="60"/>
      <c r="Y76" s="66"/>
      <c r="Z76" s="67"/>
      <c r="AA76" s="68"/>
      <c r="AB76" s="69"/>
      <c r="AC76" s="67"/>
      <c r="AD76" s="68"/>
      <c r="AE76" s="70"/>
      <c r="AF76" s="70"/>
      <c r="AG76" s="70"/>
      <c r="AH76" s="71"/>
      <c r="AK76">
        <f>IF(AE75&gt;AG75,1,0)</f>
        <v>0</v>
      </c>
      <c r="AL76">
        <f>IF(AE75&gt;AG75,1,0)</f>
        <v>0</v>
      </c>
      <c r="AM76">
        <f>IF(AE75&gt;AG75,1,0)</f>
        <v>0</v>
      </c>
      <c r="AZ76" s="84"/>
      <c r="BA76" s="84"/>
    </row>
    <row r="77" spans="3:53" ht="15" customHeight="1">
      <c r="C77" s="131"/>
      <c r="AZ77" s="84"/>
      <c r="BA77" s="84"/>
    </row>
    <row r="78" spans="3:53" ht="15" customHeight="1">
      <c r="C78" s="131"/>
      <c r="AZ78" s="84"/>
      <c r="BA78" s="84"/>
    </row>
    <row r="79" spans="3:53" ht="15" customHeight="1" thickBot="1">
      <c r="C79" s="131"/>
      <c r="AK79" t="s">
        <v>0</v>
      </c>
      <c r="AN79" t="s">
        <v>1</v>
      </c>
      <c r="AZ79" s="84"/>
      <c r="BA79" s="84"/>
    </row>
    <row r="80" spans="1:53" ht="15" thickBot="1">
      <c r="A80" s="2"/>
      <c r="B80" s="3" t="s">
        <v>2</v>
      </c>
      <c r="C80" s="4"/>
      <c r="D80" s="5"/>
      <c r="E80" s="6" t="str">
        <f>B82</f>
        <v>A</v>
      </c>
      <c r="F80" s="7"/>
      <c r="G80" s="8"/>
      <c r="H80" s="8"/>
      <c r="I80" s="8"/>
      <c r="J80" s="8"/>
      <c r="K80" s="5"/>
      <c r="L80" s="9" t="str">
        <f>B85</f>
        <v>B</v>
      </c>
      <c r="M80" s="10"/>
      <c r="N80" s="11"/>
      <c r="O80" s="11"/>
      <c r="P80" s="11"/>
      <c r="Q80" s="11"/>
      <c r="R80" s="12"/>
      <c r="S80" s="9" t="str">
        <f>B88</f>
        <v>C</v>
      </c>
      <c r="T80" s="10"/>
      <c r="U80" s="11"/>
      <c r="V80" s="11"/>
      <c r="W80" s="11"/>
      <c r="X80" s="11"/>
      <c r="Y80" s="13"/>
      <c r="Z80" s="14" t="s">
        <v>4</v>
      </c>
      <c r="AA80" s="10"/>
      <c r="AB80" s="12"/>
      <c r="AC80" s="14" t="s">
        <v>5</v>
      </c>
      <c r="AD80" s="10"/>
      <c r="AE80" s="11"/>
      <c r="AF80" s="14" t="s">
        <v>6</v>
      </c>
      <c r="AG80" s="10"/>
      <c r="AH80" s="15" t="s">
        <v>7</v>
      </c>
      <c r="AJ80" s="16"/>
      <c r="AK80" s="16" t="s">
        <v>8</v>
      </c>
      <c r="AL80" s="16" t="s">
        <v>9</v>
      </c>
      <c r="AM80" s="16" t="s">
        <v>10</v>
      </c>
      <c r="AN80" s="16"/>
      <c r="AO80" s="16" t="s">
        <v>11</v>
      </c>
      <c r="AP80" s="16"/>
      <c r="AQ80" s="16" t="s">
        <v>12</v>
      </c>
      <c r="AR80" s="16" t="s">
        <v>13</v>
      </c>
      <c r="AS80" s="16" t="s">
        <v>14</v>
      </c>
      <c r="AT80" s="16" t="s">
        <v>15</v>
      </c>
      <c r="AU80" s="16" t="s">
        <v>16</v>
      </c>
      <c r="AV80" s="16" t="s">
        <v>17</v>
      </c>
      <c r="AW80" s="16" t="s">
        <v>18</v>
      </c>
      <c r="AZ80" s="84"/>
      <c r="BA80" s="84"/>
    </row>
    <row r="81" spans="2:53" ht="12.75">
      <c r="B81" s="18"/>
      <c r="C81" s="19"/>
      <c r="D81" s="20"/>
      <c r="E81" s="21"/>
      <c r="F81" s="22"/>
      <c r="G81" s="23"/>
      <c r="H81" s="24"/>
      <c r="I81" s="25"/>
      <c r="J81" s="26"/>
      <c r="K81" s="27">
        <f>F84</f>
        <v>0</v>
      </c>
      <c r="L81" s="28" t="s">
        <v>19</v>
      </c>
      <c r="M81" s="29">
        <f>D84</f>
        <v>0</v>
      </c>
      <c r="N81" s="30">
        <f>IF(K81&lt;=M81,0,1)</f>
        <v>0</v>
      </c>
      <c r="O81" s="30">
        <f>IF(M81&lt;=K81,0,1)</f>
        <v>0</v>
      </c>
      <c r="P81" s="31">
        <f>SUM(N81:N83)</f>
        <v>0</v>
      </c>
      <c r="Q81" s="31">
        <f>SUM(O81:O83)</f>
        <v>0</v>
      </c>
      <c r="R81" s="27">
        <f>F87</f>
        <v>0</v>
      </c>
      <c r="S81" s="28" t="s">
        <v>19</v>
      </c>
      <c r="T81" s="29">
        <f>D87</f>
        <v>0</v>
      </c>
      <c r="U81" s="30">
        <f aca="true" t="shared" si="24" ref="U81:U86">IF(R81&lt;=T81,0,1)</f>
        <v>0</v>
      </c>
      <c r="V81" s="30">
        <f aca="true" t="shared" si="25" ref="V81:V86">IF(T81&lt;=R81,0,1)</f>
        <v>0</v>
      </c>
      <c r="W81" s="31">
        <f>SUM(U81:U83)</f>
        <v>0</v>
      </c>
      <c r="X81" s="31">
        <f>SUM(V81:V83)</f>
        <v>0</v>
      </c>
      <c r="Y81" s="32"/>
      <c r="Z81" s="33"/>
      <c r="AA81" s="34"/>
      <c r="AB81" s="35"/>
      <c r="AC81" s="33"/>
      <c r="AD81" s="34"/>
      <c r="AE81" s="36"/>
      <c r="AF81" s="36"/>
      <c r="AG81" s="36"/>
      <c r="AH81" s="37"/>
      <c r="AJ81" t="e">
        <f>CONCATENATE(#REF!," - ",C83)</f>
        <v>#REF!</v>
      </c>
      <c r="AO81" t="e">
        <f>CONCATENATE(#REF!,"-",C83)</f>
        <v>#REF!</v>
      </c>
      <c r="AQ81">
        <f>AE82-AG82</f>
        <v>0</v>
      </c>
      <c r="AR81">
        <f>AB82-AD82</f>
        <v>0</v>
      </c>
      <c r="AS81">
        <f>Y82-AA82</f>
        <v>0</v>
      </c>
      <c r="AT81">
        <f>IF(AG82=0,1,0)</f>
        <v>1</v>
      </c>
      <c r="AU81">
        <f>IF(AG82=1,1,0)</f>
        <v>0</v>
      </c>
      <c r="AV81">
        <f>IF(AG82=2,1,0)</f>
        <v>0</v>
      </c>
      <c r="AW81">
        <f>IF(AV81=1,AT81,-999)</f>
        <v>-999</v>
      </c>
      <c r="AZ81" s="84"/>
      <c r="BA81" s="84"/>
    </row>
    <row r="82" spans="2:53" ht="12.75">
      <c r="B82" s="38" t="s">
        <v>8</v>
      </c>
      <c r="D82" s="39"/>
      <c r="E82" s="40"/>
      <c r="F82" s="41"/>
      <c r="G82" s="42"/>
      <c r="H82" s="43"/>
      <c r="I82" s="43"/>
      <c r="J82" s="44"/>
      <c r="K82" s="45">
        <f>F85</f>
        <v>0</v>
      </c>
      <c r="L82" s="46" t="s">
        <v>19</v>
      </c>
      <c r="M82" s="47">
        <f>D85</f>
        <v>0</v>
      </c>
      <c r="N82" s="48">
        <f>IF(K82&lt;=M82,0,1)</f>
        <v>0</v>
      </c>
      <c r="O82" s="48">
        <f>IF(M82&lt;=K82,0,1)</f>
        <v>0</v>
      </c>
      <c r="P82" s="49">
        <f>IF(P81&lt;=Q81,0,1)</f>
        <v>0</v>
      </c>
      <c r="Q82" s="49">
        <f>IF(Q81&lt;=P81,0,1)</f>
        <v>0</v>
      </c>
      <c r="R82" s="45">
        <f>F88</f>
        <v>0</v>
      </c>
      <c r="S82" s="46" t="s">
        <v>19</v>
      </c>
      <c r="T82" s="47">
        <f>D88</f>
        <v>0</v>
      </c>
      <c r="U82" s="48">
        <f t="shared" si="24"/>
        <v>0</v>
      </c>
      <c r="V82" s="48">
        <f t="shared" si="25"/>
        <v>0</v>
      </c>
      <c r="W82" s="49">
        <f>IF(W81&lt;=X81,0,1)</f>
        <v>0</v>
      </c>
      <c r="X82" s="49">
        <f>IF(X81&lt;=W81,0,1)</f>
        <v>0</v>
      </c>
      <c r="Y82" s="50">
        <f>SUM(K81:K83,R81:R83)</f>
        <v>0</v>
      </c>
      <c r="Z82" s="46" t="s">
        <v>19</v>
      </c>
      <c r="AA82" s="51">
        <f>SUM(M81:M83,T81:T83)</f>
        <v>0</v>
      </c>
      <c r="AB82" s="52">
        <f>SUM(P81,W81)</f>
        <v>0</v>
      </c>
      <c r="AC82" s="46" t="s">
        <v>19</v>
      </c>
      <c r="AD82" s="47">
        <f>Q81+X81</f>
        <v>0</v>
      </c>
      <c r="AE82" s="52">
        <f>SUM(I82,P82,W82)</f>
        <v>0</v>
      </c>
      <c r="AF82" s="46" t="s">
        <v>19</v>
      </c>
      <c r="AG82" s="47">
        <f>SUM(J82,Q82,X82)</f>
        <v>0</v>
      </c>
      <c r="AH82" s="53">
        <f>IF(OR(AE82&gt;0,AG82&gt;0),RANK(AN82,AN82:$AO88,0),0)</f>
        <v>0</v>
      </c>
      <c r="AK82">
        <f>IF(AE82&gt;AG82,1,0)</f>
        <v>0</v>
      </c>
      <c r="AL82">
        <f>IF(AE82&gt;AG82,1,0)</f>
        <v>0</v>
      </c>
      <c r="AM82">
        <f>IF(AE82&gt;AG82,1,0)</f>
        <v>0</v>
      </c>
      <c r="AN82">
        <f>1000*AE82+(AB82-AD82)*100+Y82-AA82</f>
        <v>0</v>
      </c>
      <c r="AZ82" s="84"/>
      <c r="BA82" s="84"/>
    </row>
    <row r="83" spans="2:53" ht="13.5" thickBot="1">
      <c r="B83" s="54"/>
      <c r="C83" s="78"/>
      <c r="D83" s="55"/>
      <c r="E83" s="56"/>
      <c r="F83" s="57"/>
      <c r="G83" s="58"/>
      <c r="H83" s="59"/>
      <c r="I83" s="59"/>
      <c r="J83" s="60"/>
      <c r="K83" s="61">
        <f>F86</f>
        <v>0</v>
      </c>
      <c r="L83" s="62" t="s">
        <v>19</v>
      </c>
      <c r="M83" s="63">
        <f>D86</f>
        <v>0</v>
      </c>
      <c r="N83" s="64">
        <f>IF(K83&lt;=M83,0,1)</f>
        <v>0</v>
      </c>
      <c r="O83" s="64">
        <f>IF(M83&lt;=K83,0,1)</f>
        <v>0</v>
      </c>
      <c r="P83" s="65"/>
      <c r="Q83" s="65"/>
      <c r="R83" s="45">
        <f>F89</f>
        <v>0</v>
      </c>
      <c r="S83" s="46" t="s">
        <v>19</v>
      </c>
      <c r="T83" s="47">
        <f>D89</f>
        <v>0</v>
      </c>
      <c r="U83" s="64">
        <f t="shared" si="24"/>
        <v>0</v>
      </c>
      <c r="V83" s="64">
        <f t="shared" si="25"/>
        <v>0</v>
      </c>
      <c r="W83" s="65"/>
      <c r="X83" s="65"/>
      <c r="Y83" s="66"/>
      <c r="Z83" s="67"/>
      <c r="AA83" s="68"/>
      <c r="AB83" s="69"/>
      <c r="AC83" s="67"/>
      <c r="AD83" s="68"/>
      <c r="AE83" s="70"/>
      <c r="AF83" s="70"/>
      <c r="AG83" s="70"/>
      <c r="AH83" s="71"/>
      <c r="AK83">
        <f>IF(AE82&lt;AG82,1,0)</f>
        <v>0</v>
      </c>
      <c r="AL83">
        <f>IF(AE82&lt;AG82,1,0)</f>
        <v>0</v>
      </c>
      <c r="AM83">
        <f>IF(AE82&lt;AG82,1,0)</f>
        <v>0</v>
      </c>
      <c r="AZ83" s="84"/>
      <c r="BA83" s="84"/>
    </row>
    <row r="84" spans="2:53" ht="12.75">
      <c r="B84" s="19"/>
      <c r="C84" s="84"/>
      <c r="D84" s="27"/>
      <c r="E84" s="28" t="s">
        <v>19</v>
      </c>
      <c r="F84" s="73"/>
      <c r="G84" s="30">
        <f aca="true" t="shared" si="26" ref="G84:G89">IF(D84&lt;=F84,0,1)</f>
        <v>0</v>
      </c>
      <c r="H84" s="30">
        <f aca="true" t="shared" si="27" ref="H84:H89">IF(F84&lt;=D84,0,1)</f>
        <v>0</v>
      </c>
      <c r="I84" s="31">
        <f>SUM(G84:G86)</f>
        <v>0</v>
      </c>
      <c r="J84" s="31">
        <f>SUM(H84:H86)</f>
        <v>0</v>
      </c>
      <c r="K84" s="20"/>
      <c r="L84" s="21"/>
      <c r="M84" s="22"/>
      <c r="N84" s="23"/>
      <c r="O84" s="24"/>
      <c r="P84" s="25"/>
      <c r="Q84" s="26"/>
      <c r="R84" s="27">
        <f>M87</f>
        <v>0</v>
      </c>
      <c r="S84" s="28" t="s">
        <v>19</v>
      </c>
      <c r="T84" s="29">
        <f>K87</f>
        <v>0</v>
      </c>
      <c r="U84" s="30">
        <f t="shared" si="24"/>
        <v>0</v>
      </c>
      <c r="V84" s="30">
        <f t="shared" si="25"/>
        <v>0</v>
      </c>
      <c r="W84" s="31">
        <f>SUM(U84:U86)</f>
        <v>0</v>
      </c>
      <c r="X84" s="31">
        <f>SUM(V84:V86)</f>
        <v>0</v>
      </c>
      <c r="Y84" s="32"/>
      <c r="Z84" s="33"/>
      <c r="AA84" s="34"/>
      <c r="AB84" s="35"/>
      <c r="AC84" s="33"/>
      <c r="AD84" s="34"/>
      <c r="AE84" s="51"/>
      <c r="AF84" s="51"/>
      <c r="AG84" s="51"/>
      <c r="AH84" s="53"/>
      <c r="AJ84" t="str">
        <f>CONCATENATE(C85," - ",C88)</f>
        <v> - </v>
      </c>
      <c r="AO84" t="str">
        <f>CONCATENATE(C85,"-",C88)</f>
        <v>-</v>
      </c>
      <c r="AQ84">
        <f>AE85-AG85</f>
        <v>0</v>
      </c>
      <c r="AR84">
        <f>AB85-AD85</f>
        <v>0</v>
      </c>
      <c r="AS84">
        <f>Y85-AA85</f>
        <v>0</v>
      </c>
      <c r="AT84">
        <f>IF(AG85=0,1,0)</f>
        <v>1</v>
      </c>
      <c r="AU84">
        <f>IF(AG85=1,1,0)</f>
        <v>0</v>
      </c>
      <c r="AV84">
        <f>IF(AG85=2,1,0)</f>
        <v>0</v>
      </c>
      <c r="AW84">
        <f>IF(AV84=1,AT84,-999)</f>
        <v>-999</v>
      </c>
      <c r="AZ84" s="84"/>
      <c r="BA84" s="84"/>
    </row>
    <row r="85" spans="2:53" ht="12.75">
      <c r="B85" s="38" t="s">
        <v>9</v>
      </c>
      <c r="D85" s="45"/>
      <c r="E85" s="46" t="s">
        <v>19</v>
      </c>
      <c r="F85" s="74"/>
      <c r="G85" s="48">
        <f t="shared" si="26"/>
        <v>0</v>
      </c>
      <c r="H85" s="48">
        <f t="shared" si="27"/>
        <v>0</v>
      </c>
      <c r="I85" s="49">
        <f>IF(I84&lt;=J84,0,1)</f>
        <v>0</v>
      </c>
      <c r="J85" s="49">
        <f>IF(J84&lt;=I84,0,1)</f>
        <v>0</v>
      </c>
      <c r="K85" s="39"/>
      <c r="L85" s="40"/>
      <c r="M85" s="41"/>
      <c r="N85" s="42"/>
      <c r="O85" s="43"/>
      <c r="P85" s="43"/>
      <c r="Q85" s="44"/>
      <c r="R85" s="45">
        <f>M88</f>
        <v>0</v>
      </c>
      <c r="S85" s="46" t="s">
        <v>19</v>
      </c>
      <c r="T85" s="47">
        <f>K88</f>
        <v>0</v>
      </c>
      <c r="U85" s="48">
        <f t="shared" si="24"/>
        <v>0</v>
      </c>
      <c r="V85" s="48">
        <f t="shared" si="25"/>
        <v>0</v>
      </c>
      <c r="W85" s="49">
        <f>IF(W84&lt;=X84,0,1)</f>
        <v>0</v>
      </c>
      <c r="X85" s="49">
        <f>IF(X84&lt;=W84,0,1)</f>
        <v>0</v>
      </c>
      <c r="Y85" s="50">
        <f>SUM(D84:D86,R84:R86)</f>
        <v>0</v>
      </c>
      <c r="Z85" s="46" t="s">
        <v>19</v>
      </c>
      <c r="AA85" s="51">
        <f>SUM(F84:F86,T84:T86)</f>
        <v>0</v>
      </c>
      <c r="AB85" s="52">
        <f>SUM(I84,W84)</f>
        <v>0</v>
      </c>
      <c r="AC85" s="46" t="s">
        <v>19</v>
      </c>
      <c r="AD85" s="47">
        <f>J84+X84</f>
        <v>0</v>
      </c>
      <c r="AE85" s="52">
        <f>SUM(I85,P85,W85)</f>
        <v>0</v>
      </c>
      <c r="AF85" s="46" t="s">
        <v>19</v>
      </c>
      <c r="AG85" s="47">
        <f>SUM(J85,Q85,X85)</f>
        <v>0</v>
      </c>
      <c r="AH85" s="53">
        <f>IF(OR(AE85&gt;0,AG85&gt;0),RANK(AN85,AN82:$AO88,0),0)</f>
        <v>0</v>
      </c>
      <c r="AK85">
        <f>IF(AE85&gt;AG85,1,0)</f>
        <v>0</v>
      </c>
      <c r="AL85">
        <f>IF(AE85&gt;AG85,1,0)</f>
        <v>0</v>
      </c>
      <c r="AM85">
        <f>IF(AE85&gt;AG85,1,0)</f>
        <v>0</v>
      </c>
      <c r="AN85">
        <f>1000*AE85+(AB85-AD85)*100+Y85-AA85</f>
        <v>0</v>
      </c>
      <c r="AZ85" s="84"/>
      <c r="BA85" s="84"/>
    </row>
    <row r="86" spans="2:53" ht="13.5" thickBot="1">
      <c r="B86" s="54"/>
      <c r="C86" s="84"/>
      <c r="D86" s="61"/>
      <c r="E86" s="62" t="s">
        <v>19</v>
      </c>
      <c r="F86" s="75"/>
      <c r="G86" s="64">
        <f t="shared" si="26"/>
        <v>0</v>
      </c>
      <c r="H86" s="64">
        <f t="shared" si="27"/>
        <v>0</v>
      </c>
      <c r="I86" s="65"/>
      <c r="J86" s="65"/>
      <c r="K86" s="55"/>
      <c r="L86" s="56"/>
      <c r="M86" s="57"/>
      <c r="N86" s="58"/>
      <c r="O86" s="59"/>
      <c r="P86" s="59"/>
      <c r="Q86" s="60"/>
      <c r="R86" s="61">
        <f>M89</f>
        <v>0</v>
      </c>
      <c r="S86" s="62" t="s">
        <v>19</v>
      </c>
      <c r="T86" s="63">
        <f>K89</f>
        <v>0</v>
      </c>
      <c r="U86" s="64">
        <f t="shared" si="24"/>
        <v>0</v>
      </c>
      <c r="V86" s="64">
        <f t="shared" si="25"/>
        <v>0</v>
      </c>
      <c r="W86" s="65"/>
      <c r="X86" s="65"/>
      <c r="Y86" s="66"/>
      <c r="Z86" s="67"/>
      <c r="AA86" s="68"/>
      <c r="AB86" s="76"/>
      <c r="AC86" s="67"/>
      <c r="AD86" s="68"/>
      <c r="AE86" s="70"/>
      <c r="AF86" s="70"/>
      <c r="AG86" s="70"/>
      <c r="AH86" s="71"/>
      <c r="AK86">
        <f>IF(AE85&lt;AG85,1,0)</f>
        <v>0</v>
      </c>
      <c r="AL86">
        <f>IF(AE85&lt;AG85,1,0)</f>
        <v>0</v>
      </c>
      <c r="AM86">
        <f>IF(AE85&lt;AG85,1,0)</f>
        <v>0</v>
      </c>
      <c r="AZ86" s="84"/>
      <c r="BA86" s="84"/>
    </row>
    <row r="87" spans="2:53" ht="12.75">
      <c r="B87" s="19"/>
      <c r="C87" s="19"/>
      <c r="D87" s="27"/>
      <c r="E87" s="28" t="s">
        <v>19</v>
      </c>
      <c r="F87" s="73"/>
      <c r="G87" s="30">
        <f t="shared" si="26"/>
        <v>0</v>
      </c>
      <c r="H87" s="30">
        <f t="shared" si="27"/>
        <v>0</v>
      </c>
      <c r="I87" s="31">
        <f>SUM(G87:G89)</f>
        <v>0</v>
      </c>
      <c r="J87" s="31">
        <f>SUM(H87:H89)</f>
        <v>0</v>
      </c>
      <c r="K87" s="27"/>
      <c r="L87" s="28" t="s">
        <v>19</v>
      </c>
      <c r="M87" s="73"/>
      <c r="N87" s="30">
        <f>IF(K87&lt;=M87,0,1)</f>
        <v>0</v>
      </c>
      <c r="O87" s="30">
        <f>IF(M87&lt;=K87,0,1)</f>
        <v>0</v>
      </c>
      <c r="P87" s="31">
        <f>SUM(N87:N89)</f>
        <v>0</v>
      </c>
      <c r="Q87" s="31">
        <f>SUM(O87:O89)</f>
        <v>0</v>
      </c>
      <c r="R87" s="20"/>
      <c r="S87" s="21"/>
      <c r="T87" s="22"/>
      <c r="U87" s="23"/>
      <c r="V87" s="24"/>
      <c r="W87" s="25"/>
      <c r="X87" s="26"/>
      <c r="Y87" s="32"/>
      <c r="Z87" s="33"/>
      <c r="AA87" s="34"/>
      <c r="AB87" s="35"/>
      <c r="AC87" s="33"/>
      <c r="AD87" s="34"/>
      <c r="AE87" s="51"/>
      <c r="AF87" s="51"/>
      <c r="AG87" s="51"/>
      <c r="AH87" s="53"/>
      <c r="AJ87" t="e">
        <f>CONCATENATE(#REF!," - ",C89)</f>
        <v>#REF!</v>
      </c>
      <c r="AO87" t="e">
        <f>CONCATENATE(#REF!,"-",C89)</f>
        <v>#REF!</v>
      </c>
      <c r="AQ87">
        <f>AE88-AG88</f>
        <v>0</v>
      </c>
      <c r="AR87">
        <f>AB88-AD88</f>
        <v>0</v>
      </c>
      <c r="AS87">
        <f>Y88-AA88</f>
        <v>0</v>
      </c>
      <c r="AT87">
        <f>IF(AG88=0,1,0)</f>
        <v>1</v>
      </c>
      <c r="AU87">
        <f>IF(AG88=1,1,0)</f>
        <v>0</v>
      </c>
      <c r="AV87">
        <f>IF(AG88=2,1,0)</f>
        <v>0</v>
      </c>
      <c r="AW87">
        <f>IF(AV87=1,AT87,-999)</f>
        <v>-999</v>
      </c>
      <c r="AZ87" s="84"/>
      <c r="BA87" s="84"/>
    </row>
    <row r="88" spans="2:53" ht="12.75">
      <c r="B88" s="38" t="s">
        <v>10</v>
      </c>
      <c r="D88" s="45"/>
      <c r="E88" s="46" t="s">
        <v>19</v>
      </c>
      <c r="F88" s="74"/>
      <c r="G88" s="48">
        <f t="shared" si="26"/>
        <v>0</v>
      </c>
      <c r="H88" s="48">
        <f t="shared" si="27"/>
        <v>0</v>
      </c>
      <c r="I88" s="49">
        <f>IF(I87&lt;=J87,0,1)</f>
        <v>0</v>
      </c>
      <c r="J88" s="49">
        <f>IF(J87&lt;=I87,0,1)</f>
        <v>0</v>
      </c>
      <c r="K88" s="45"/>
      <c r="L88" s="46" t="s">
        <v>19</v>
      </c>
      <c r="M88" s="74"/>
      <c r="N88" s="48">
        <f>IF(K88&lt;=M88,0,1)</f>
        <v>0</v>
      </c>
      <c r="O88" s="48">
        <f>IF(M88&lt;=K88,0,1)</f>
        <v>0</v>
      </c>
      <c r="P88" s="49">
        <f>IF(P87&lt;=Q87,0,1)</f>
        <v>0</v>
      </c>
      <c r="Q88" s="49">
        <f>IF(Q87&lt;=P87,0,1)</f>
        <v>0</v>
      </c>
      <c r="R88" s="39"/>
      <c r="S88" s="40"/>
      <c r="T88" s="41"/>
      <c r="U88" s="42"/>
      <c r="V88" s="43"/>
      <c r="W88" s="43"/>
      <c r="X88" s="44"/>
      <c r="Y88" s="50">
        <f>SUM(D87:D89,K87:K89)</f>
        <v>0</v>
      </c>
      <c r="Z88" s="46" t="s">
        <v>19</v>
      </c>
      <c r="AA88" s="51">
        <f>SUM(F87:F89,M87:M89)</f>
        <v>0</v>
      </c>
      <c r="AB88" s="52">
        <f>SUM(I87,P87)</f>
        <v>0</v>
      </c>
      <c r="AC88" s="46" t="s">
        <v>19</v>
      </c>
      <c r="AD88" s="47">
        <f>J87+Q87</f>
        <v>0</v>
      </c>
      <c r="AE88" s="52">
        <f>SUM(I88,P88,W88)</f>
        <v>0</v>
      </c>
      <c r="AF88" s="46" t="s">
        <v>19</v>
      </c>
      <c r="AG88" s="47">
        <f>SUM(J88,Q88,X88)</f>
        <v>0</v>
      </c>
      <c r="AH88" s="53">
        <f>IF(OR(AE88&gt;0,AG88&gt;0),RANK(AN88,AN82:$AO88,0),0)</f>
        <v>0</v>
      </c>
      <c r="AK88">
        <f>IF(AE88&gt;AG88,1,0)</f>
        <v>0</v>
      </c>
      <c r="AL88">
        <f>IF(AE88&gt;AG88,1,0)</f>
        <v>0</v>
      </c>
      <c r="AM88">
        <f>IF(AE88&gt;AG88,1,0)</f>
        <v>0</v>
      </c>
      <c r="AN88">
        <f>1000*AE88+(AB88-AD88)*100+Y88-AA88</f>
        <v>0</v>
      </c>
      <c r="AW88" t="s">
        <v>20</v>
      </c>
      <c r="AZ88" s="84"/>
      <c r="BA88" s="84"/>
    </row>
    <row r="89" spans="2:53" ht="13.5" thickBot="1">
      <c r="B89" s="77"/>
      <c r="C89" s="78"/>
      <c r="D89" s="61"/>
      <c r="E89" s="62" t="s">
        <v>19</v>
      </c>
      <c r="F89" s="75"/>
      <c r="G89" s="64">
        <f t="shared" si="26"/>
        <v>0</v>
      </c>
      <c r="H89" s="64">
        <f t="shared" si="27"/>
        <v>0</v>
      </c>
      <c r="I89" s="65"/>
      <c r="J89" s="65"/>
      <c r="K89" s="61"/>
      <c r="L89" s="62" t="s">
        <v>19</v>
      </c>
      <c r="M89" s="75"/>
      <c r="N89" s="64">
        <f>IF(K89&lt;=M89,0,1)</f>
        <v>0</v>
      </c>
      <c r="O89" s="64">
        <f>IF(M89&lt;=K89,0,1)</f>
        <v>0</v>
      </c>
      <c r="P89" s="65"/>
      <c r="Q89" s="65"/>
      <c r="R89" s="55"/>
      <c r="S89" s="56"/>
      <c r="T89" s="57"/>
      <c r="U89" s="58"/>
      <c r="V89" s="59"/>
      <c r="W89" s="59"/>
      <c r="X89" s="60"/>
      <c r="Y89" s="66"/>
      <c r="Z89" s="67"/>
      <c r="AA89" s="68"/>
      <c r="AB89" s="69"/>
      <c r="AC89" s="67"/>
      <c r="AD89" s="68"/>
      <c r="AE89" s="70"/>
      <c r="AF89" s="70"/>
      <c r="AG89" s="70"/>
      <c r="AH89" s="71"/>
      <c r="AK89">
        <f>IF(AE88&lt;AG88,1,0)</f>
        <v>0</v>
      </c>
      <c r="AL89">
        <f>IF(AE88&lt;AG88,1,0)</f>
        <v>0</v>
      </c>
      <c r="AM89">
        <f>IF(AE88&lt;AG88,1,0)</f>
        <v>0</v>
      </c>
      <c r="AZ89" s="84"/>
      <c r="BA89" s="84"/>
    </row>
    <row r="90" spans="3:53" ht="12.75">
      <c r="C90" s="131"/>
      <c r="AZ90" s="84"/>
      <c r="BA90" s="84"/>
    </row>
    <row r="91" spans="3:53" ht="12.75">
      <c r="C91" s="84"/>
      <c r="D91" s="84"/>
      <c r="H91" s="84"/>
      <c r="I91" s="84"/>
      <c r="M91" s="84"/>
      <c r="Q91" s="84"/>
      <c r="R91" s="84"/>
      <c r="U91" s="84"/>
      <c r="V91" s="84"/>
      <c r="Z91" s="84"/>
      <c r="AA91" s="84"/>
      <c r="AE91" s="84"/>
      <c r="AK91" t="s">
        <v>0</v>
      </c>
      <c r="AN91" t="s">
        <v>1</v>
      </c>
      <c r="AZ91" s="84"/>
      <c r="BA91" s="84"/>
    </row>
    <row r="92" spans="3:53" ht="15">
      <c r="C92" s="84"/>
      <c r="D92" s="84"/>
      <c r="H92" s="84"/>
      <c r="I92" s="84"/>
      <c r="M92" s="84"/>
      <c r="Q92" s="84"/>
      <c r="R92" s="84"/>
      <c r="U92" s="84"/>
      <c r="V92" s="84"/>
      <c r="Z92" s="84"/>
      <c r="AA92" s="84"/>
      <c r="AE92" s="84"/>
      <c r="AK92" s="16" t="s">
        <v>8</v>
      </c>
      <c r="AL92" s="16" t="s">
        <v>9</v>
      </c>
      <c r="AM92" s="16" t="s">
        <v>10</v>
      </c>
      <c r="AN92" s="16"/>
      <c r="AO92" s="16" t="s">
        <v>11</v>
      </c>
      <c r="AP92" s="16"/>
      <c r="AQ92" s="16" t="s">
        <v>12</v>
      </c>
      <c r="AR92" s="16" t="s">
        <v>13</v>
      </c>
      <c r="AS92" s="16" t="s">
        <v>14</v>
      </c>
      <c r="AT92" s="16" t="s">
        <v>15</v>
      </c>
      <c r="AU92" s="16" t="s">
        <v>16</v>
      </c>
      <c r="AV92" s="16" t="s">
        <v>17</v>
      </c>
      <c r="AW92" s="16" t="s">
        <v>18</v>
      </c>
      <c r="AX92" s="16"/>
      <c r="AZ92" s="84"/>
      <c r="BA92" s="84"/>
    </row>
    <row r="93" spans="3:53" ht="15">
      <c r="C93" s="84"/>
      <c r="D93" s="84"/>
      <c r="H93" s="84"/>
      <c r="I93" s="84"/>
      <c r="M93" s="84"/>
      <c r="Q93" s="84"/>
      <c r="R93" s="84"/>
      <c r="U93" s="84"/>
      <c r="V93" s="84"/>
      <c r="Z93" s="84"/>
      <c r="AA93" s="84"/>
      <c r="AE93" s="84"/>
      <c r="AI93" s="16"/>
      <c r="AJ93" t="str">
        <f>CONCATENATE(C94," - ",C95)</f>
        <v> - </v>
      </c>
      <c r="AO93" t="str">
        <f>CONCATENATE(C94,"-",C95)</f>
        <v>-</v>
      </c>
      <c r="AQ93">
        <f>AE94-AG94</f>
        <v>0</v>
      </c>
      <c r="AR93">
        <f>AB94-AD94</f>
        <v>0</v>
      </c>
      <c r="AS93">
        <f>Y94-AA94</f>
        <v>0</v>
      </c>
      <c r="AT93">
        <f>IF(AG94=0,1,0)</f>
        <v>1</v>
      </c>
      <c r="AU93">
        <f>IF(AG94=1,1,0)</f>
        <v>0</v>
      </c>
      <c r="AV93">
        <f>IF(AG94=2,1,0)</f>
        <v>0</v>
      </c>
      <c r="AW93">
        <f>IF(AV93=1,AT93,-999)</f>
        <v>-999</v>
      </c>
      <c r="AZ93" s="84"/>
      <c r="BA93" s="84"/>
    </row>
    <row r="94" spans="3:53" ht="12.75">
      <c r="C94" s="84"/>
      <c r="D94" s="84"/>
      <c r="H94" s="84"/>
      <c r="I94" s="84"/>
      <c r="M94" s="84"/>
      <c r="Q94" s="84"/>
      <c r="R94" s="84"/>
      <c r="U94" s="84"/>
      <c r="V94" s="84"/>
      <c r="Z94" s="84"/>
      <c r="AA94" s="84"/>
      <c r="AE94" s="84"/>
      <c r="AK94">
        <f>IF(AE94&gt;AG94,1,0)</f>
        <v>0</v>
      </c>
      <c r="AL94">
        <f>IF(AE94&gt;AG94,1,0)</f>
        <v>0</v>
      </c>
      <c r="AM94">
        <f>IF(AE94&gt;AG94,1,0)</f>
        <v>0</v>
      </c>
      <c r="AN94">
        <f>1000*AE94+(AB94-AD94)*100+Y94-AA94</f>
        <v>0</v>
      </c>
      <c r="AZ94" s="84"/>
      <c r="BA94" s="84"/>
    </row>
    <row r="95" spans="3:53" ht="12.75">
      <c r="C95" s="84"/>
      <c r="D95" s="84"/>
      <c r="H95" s="84"/>
      <c r="I95" s="84"/>
      <c r="M95" s="84"/>
      <c r="Q95" s="84"/>
      <c r="R95" s="84"/>
      <c r="U95" s="84"/>
      <c r="V95" s="84"/>
      <c r="Z95" s="84"/>
      <c r="AA95" s="84"/>
      <c r="AE95" s="84"/>
      <c r="AK95">
        <f>IF(AE94&lt;AG94,1,0)</f>
        <v>0</v>
      </c>
      <c r="AL95">
        <f>IF(AE94&lt;AG94,1,0)</f>
        <v>0</v>
      </c>
      <c r="AM95">
        <f>IF(AE94&lt;AG94,1,0)</f>
        <v>0</v>
      </c>
      <c r="AZ95" s="84"/>
      <c r="BA95" s="84"/>
    </row>
    <row r="96" spans="3:53" ht="12.75">
      <c r="C96" s="84"/>
      <c r="D96" s="84"/>
      <c r="H96" s="84"/>
      <c r="I96" s="84"/>
      <c r="M96" s="84"/>
      <c r="Q96" s="84"/>
      <c r="R96" s="84"/>
      <c r="U96" s="84"/>
      <c r="V96" s="84"/>
      <c r="Z96" s="84"/>
      <c r="AA96" s="84"/>
      <c r="AE96" s="84"/>
      <c r="AJ96" t="str">
        <f>CONCATENATE(C97," - ",C98)</f>
        <v> - </v>
      </c>
      <c r="AO96" t="str">
        <f>CONCATENATE(C97,"-",C98)</f>
        <v>-</v>
      </c>
      <c r="AQ96">
        <f>AE97-AG97</f>
        <v>0</v>
      </c>
      <c r="AR96">
        <f>AB97-AD97</f>
        <v>0</v>
      </c>
      <c r="AS96">
        <f>Y97-AA97</f>
        <v>0</v>
      </c>
      <c r="AT96">
        <f>IF(AG97=0,1,0)</f>
        <v>1</v>
      </c>
      <c r="AU96">
        <f>IF(AG97=1,1,0)</f>
        <v>0</v>
      </c>
      <c r="AV96">
        <f>IF(AG97=2,1,0)</f>
        <v>0</v>
      </c>
      <c r="AW96">
        <f>IF(AV96=1,AT96,-999)</f>
        <v>-999</v>
      </c>
      <c r="AZ96" s="84"/>
      <c r="BA96" s="84"/>
    </row>
    <row r="97" spans="3:53" ht="12.75">
      <c r="C97" s="84"/>
      <c r="D97" s="84"/>
      <c r="H97" s="84"/>
      <c r="I97" s="84"/>
      <c r="M97" s="84"/>
      <c r="Q97" s="84"/>
      <c r="R97" s="84"/>
      <c r="U97" s="84"/>
      <c r="V97" s="84"/>
      <c r="Z97" s="84"/>
      <c r="AA97" s="84"/>
      <c r="AE97" s="84"/>
      <c r="AK97">
        <f>IF(AE97&gt;AG97,1,0)</f>
        <v>0</v>
      </c>
      <c r="AL97">
        <f>IF(AE97&gt;AG97,1,0)</f>
        <v>0</v>
      </c>
      <c r="AM97">
        <f>IF(AE97&gt;AG97,1,0)</f>
        <v>0</v>
      </c>
      <c r="AN97">
        <f>1000*AE97+(AB97-AD97)*100+Y97-AA97</f>
        <v>0</v>
      </c>
      <c r="AZ97" s="84"/>
      <c r="BA97" s="84"/>
    </row>
    <row r="98" spans="2:53" ht="12.7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K98">
        <f>IF(AE97&lt;AG97,1,0)</f>
        <v>0</v>
      </c>
      <c r="AL98">
        <f>IF(AE97&lt;AG97,1,0)</f>
        <v>0</v>
      </c>
      <c r="AM98">
        <f>IF(AE97&lt;AG97,1,0)</f>
        <v>0</v>
      </c>
      <c r="AZ98" s="84"/>
      <c r="BA98" s="84"/>
    </row>
    <row r="99" spans="2:53" ht="12.7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J99" t="str">
        <f>CONCATENATE(C100," - ",C101)</f>
        <v> - </v>
      </c>
      <c r="AO99" t="str">
        <f>CONCATENATE(C100,"-",C101)</f>
        <v>-</v>
      </c>
      <c r="AQ99">
        <f>AE100-AG100</f>
        <v>0</v>
      </c>
      <c r="AR99">
        <f>AB100-AD100</f>
        <v>0</v>
      </c>
      <c r="AS99">
        <f>Y100-AA100</f>
        <v>0</v>
      </c>
      <c r="AT99">
        <f>IF(AG100=0,1,0)</f>
        <v>1</v>
      </c>
      <c r="AU99">
        <f>IF(AG100=1,1,0)</f>
        <v>0</v>
      </c>
      <c r="AV99">
        <f>IF(AG100=2,1,0)</f>
        <v>0</v>
      </c>
      <c r="AW99">
        <f>IF(AV99=1,AT99,-999)</f>
        <v>-999</v>
      </c>
      <c r="AZ99" s="84"/>
      <c r="BA99" s="84"/>
    </row>
  </sheetData>
  <sheetProtection/>
  <printOptions/>
  <pageMargins left="0.39" right="0.32" top="0.8" bottom="1" header="0.5" footer="0.5"/>
  <pageSetup orientation="portrait" paperSize="9" r:id="rId1"/>
  <rowBreaks count="1" manualBreakCount="1">
    <brk id="51" max="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G121"/>
  <sheetViews>
    <sheetView view="pageBreakPreview" zoomScaleSheetLayoutView="100" zoomScalePageLayoutView="0" workbookViewId="0" topLeftCell="A8">
      <selection activeCell="C24" sqref="C24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54" t="s">
        <v>148</v>
      </c>
      <c r="D1" s="1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</row>
    <row r="2" spans="26:47" ht="13.5" thickBot="1">
      <c r="Z2" s="150"/>
      <c r="AR2" t="s">
        <v>0</v>
      </c>
      <c r="AU2" t="s">
        <v>1</v>
      </c>
    </row>
    <row r="3" spans="1:57" ht="15" thickBot="1">
      <c r="A3" s="2"/>
      <c r="B3" s="3" t="s">
        <v>2</v>
      </c>
      <c r="C3" s="4" t="s">
        <v>62</v>
      </c>
      <c r="D3" s="5"/>
      <c r="E3" s="6" t="str">
        <f>B5</f>
        <v>A</v>
      </c>
      <c r="F3" s="7"/>
      <c r="G3" s="8"/>
      <c r="H3" s="8"/>
      <c r="I3" s="8"/>
      <c r="J3" s="8"/>
      <c r="K3" s="5"/>
      <c r="L3" s="9" t="str">
        <f>B8</f>
        <v>B</v>
      </c>
      <c r="M3" s="10"/>
      <c r="N3" s="11"/>
      <c r="O3" s="11"/>
      <c r="P3" s="11"/>
      <c r="Q3" s="11"/>
      <c r="R3" s="12"/>
      <c r="S3" s="9" t="str">
        <f>B11</f>
        <v>C</v>
      </c>
      <c r="T3" s="10"/>
      <c r="U3" s="11"/>
      <c r="V3" s="11"/>
      <c r="W3" s="11"/>
      <c r="X3" s="10"/>
      <c r="Y3" s="12"/>
      <c r="Z3" s="149" t="s">
        <v>60</v>
      </c>
      <c r="AA3" s="10"/>
      <c r="AB3" s="11"/>
      <c r="AC3" s="11"/>
      <c r="AD3" s="11"/>
      <c r="AE3" s="10"/>
      <c r="AF3" s="11"/>
      <c r="AG3" s="14" t="s">
        <v>4</v>
      </c>
      <c r="AH3" s="10"/>
      <c r="AI3" s="12"/>
      <c r="AJ3" s="14" t="s">
        <v>5</v>
      </c>
      <c r="AK3" s="10"/>
      <c r="AL3" s="11"/>
      <c r="AM3" s="14" t="s">
        <v>6</v>
      </c>
      <c r="AN3" s="10"/>
      <c r="AO3" s="15" t="s">
        <v>7</v>
      </c>
      <c r="AQ3" s="16"/>
      <c r="AR3" s="16" t="s">
        <v>8</v>
      </c>
      <c r="AS3" s="16" t="s">
        <v>9</v>
      </c>
      <c r="AT3" s="16" t="s">
        <v>10</v>
      </c>
      <c r="AU3" s="16"/>
      <c r="AV3" s="16" t="s">
        <v>11</v>
      </c>
      <c r="AW3" s="16"/>
      <c r="AX3" s="16" t="s">
        <v>12</v>
      </c>
      <c r="AY3" s="16" t="s">
        <v>13</v>
      </c>
      <c r="AZ3" s="16" t="s">
        <v>14</v>
      </c>
      <c r="BA3" s="16" t="s">
        <v>15</v>
      </c>
      <c r="BB3" s="16" t="s">
        <v>16</v>
      </c>
      <c r="BC3" s="16" t="s">
        <v>17</v>
      </c>
      <c r="BD3" s="16" t="s">
        <v>61</v>
      </c>
      <c r="BE3" s="16" t="s">
        <v>18</v>
      </c>
    </row>
    <row r="4" spans="2:57" ht="12.75">
      <c r="B4" s="18"/>
      <c r="C4" s="19"/>
      <c r="D4" s="20"/>
      <c r="E4" s="21"/>
      <c r="F4" s="22"/>
      <c r="G4" s="23"/>
      <c r="H4" s="24"/>
      <c r="I4" s="25"/>
      <c r="J4" s="26"/>
      <c r="K4" s="27">
        <f>F7</f>
        <v>0</v>
      </c>
      <c r="L4" s="28" t="s">
        <v>19</v>
      </c>
      <c r="M4" s="29">
        <f>D7</f>
        <v>0</v>
      </c>
      <c r="N4" s="30">
        <f>IF(K4&lt;=M4,0,1)</f>
        <v>0</v>
      </c>
      <c r="O4" s="30">
        <f>IF(M4&lt;=K4,0,1)</f>
        <v>0</v>
      </c>
      <c r="P4" s="31">
        <f>SUM(N4:N6)</f>
        <v>0</v>
      </c>
      <c r="Q4" s="31">
        <f>SUM(O4:O6)</f>
        <v>0</v>
      </c>
      <c r="R4" s="27">
        <f>F10</f>
        <v>0</v>
      </c>
      <c r="S4" s="28" t="s">
        <v>19</v>
      </c>
      <c r="T4" s="29">
        <f>D10</f>
        <v>0</v>
      </c>
      <c r="U4" s="30">
        <f aca="true" t="shared" si="0" ref="U4:U9">IF(R4&lt;=T4,0,1)</f>
        <v>0</v>
      </c>
      <c r="V4" s="30">
        <f aca="true" t="shared" si="1" ref="V4:V9">IF(T4&lt;=R4,0,1)</f>
        <v>0</v>
      </c>
      <c r="W4" s="31">
        <f>SUM(U4:U6)</f>
        <v>0</v>
      </c>
      <c r="X4" s="142">
        <f>SUM(V4:V6)</f>
        <v>0</v>
      </c>
      <c r="Y4" s="27">
        <f>F13</f>
        <v>0</v>
      </c>
      <c r="Z4" s="28" t="s">
        <v>19</v>
      </c>
      <c r="AA4" s="29">
        <f>D13</f>
        <v>0</v>
      </c>
      <c r="AB4" s="30">
        <f aca="true" t="shared" si="2" ref="AB4:AB12">IF(Y4&lt;=AA4,0,1)</f>
        <v>0</v>
      </c>
      <c r="AC4" s="30">
        <f aca="true" t="shared" si="3" ref="AC4:AC12">IF(AA4&lt;=Y4,0,1)</f>
        <v>0</v>
      </c>
      <c r="AD4" s="31">
        <f>SUM(AB4:AB6)</f>
        <v>0</v>
      </c>
      <c r="AE4" s="142">
        <f>SUM(AC4:AC6)</f>
        <v>0</v>
      </c>
      <c r="AF4" s="33"/>
      <c r="AG4" s="33"/>
      <c r="AH4" s="34"/>
      <c r="AI4" s="35"/>
      <c r="AJ4" s="33"/>
      <c r="AK4" s="34"/>
      <c r="AL4" s="36"/>
      <c r="AM4" s="36"/>
      <c r="AN4" s="36"/>
      <c r="AO4" s="37"/>
      <c r="AQ4" t="str">
        <f>CONCATENATE(C5," - ",C8)</f>
        <v>Béri Bernát - Zsarnai Milán</v>
      </c>
      <c r="AV4" t="str">
        <f>CONCATENATE(C5,"-",C8)</f>
        <v>Béri Bernát-Zsarnai Milán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38" t="s">
        <v>8</v>
      </c>
      <c r="C5" t="s">
        <v>147</v>
      </c>
      <c r="D5" s="39"/>
      <c r="E5" s="40"/>
      <c r="F5" s="41"/>
      <c r="G5" s="42"/>
      <c r="H5" s="43"/>
      <c r="I5" s="43"/>
      <c r="J5" s="44"/>
      <c r="K5" s="45">
        <f>F8</f>
        <v>0</v>
      </c>
      <c r="L5" s="46" t="s">
        <v>19</v>
      </c>
      <c r="M5" s="47">
        <f>D8</f>
        <v>0</v>
      </c>
      <c r="N5" s="48">
        <f>IF(K5&lt;=M5,0,1)</f>
        <v>0</v>
      </c>
      <c r="O5" s="48">
        <f>IF(M5&lt;=K5,0,1)</f>
        <v>0</v>
      </c>
      <c r="P5" s="49">
        <f>IF(P4&lt;=Q4,0,1)</f>
        <v>0</v>
      </c>
      <c r="Q5" s="49">
        <f>IF(Q4&lt;=P4,0,1)</f>
        <v>0</v>
      </c>
      <c r="R5" s="45">
        <f>F11</f>
        <v>0</v>
      </c>
      <c r="S5" s="46" t="s">
        <v>19</v>
      </c>
      <c r="T5" s="47">
        <f>D11</f>
        <v>0</v>
      </c>
      <c r="U5" s="48">
        <f t="shared" si="0"/>
        <v>0</v>
      </c>
      <c r="V5" s="48">
        <f t="shared" si="1"/>
        <v>0</v>
      </c>
      <c r="W5" s="49">
        <f>IF(W4&lt;=X4,0,1)</f>
        <v>0</v>
      </c>
      <c r="X5" s="137">
        <f>IF(X4&lt;=W4,0,1)</f>
        <v>0</v>
      </c>
      <c r="Y5" s="45">
        <f>F14</f>
        <v>0</v>
      </c>
      <c r="Z5" s="46" t="s">
        <v>19</v>
      </c>
      <c r="AA5" s="47">
        <f>D14</f>
        <v>0</v>
      </c>
      <c r="AB5" s="48">
        <f t="shared" si="2"/>
        <v>0</v>
      </c>
      <c r="AC5" s="48">
        <f t="shared" si="3"/>
        <v>0</v>
      </c>
      <c r="AD5" s="49">
        <f>IF(AD4&lt;=AE4,0,1)</f>
        <v>0</v>
      </c>
      <c r="AE5" s="137">
        <f>IF(AE4&lt;=AD4,0,1)</f>
        <v>0</v>
      </c>
      <c r="AF5" s="51">
        <f>SUM(K4:K6,R4:R6,Y4:Y6)</f>
        <v>0</v>
      </c>
      <c r="AG5" s="46" t="s">
        <v>19</v>
      </c>
      <c r="AH5" s="51">
        <f>SUM(M4:M6,T4:T6,AA4:AA6)</f>
        <v>0</v>
      </c>
      <c r="AI5" s="52">
        <f>SUM(P4,W4,AD4)</f>
        <v>0</v>
      </c>
      <c r="AJ5" s="46" t="s">
        <v>19</v>
      </c>
      <c r="AK5" s="47">
        <f>Q4+X4+AE4</f>
        <v>0</v>
      </c>
      <c r="AL5" s="52">
        <f>SUM(P5,W5,AD5)</f>
        <v>0</v>
      </c>
      <c r="AM5" s="46" t="s">
        <v>19</v>
      </c>
      <c r="AN5" s="47">
        <f>SUM(Q5,X5,AE5)</f>
        <v>0</v>
      </c>
      <c r="AO5" s="53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77"/>
      <c r="C6" s="146" t="s">
        <v>24</v>
      </c>
      <c r="D6" s="55"/>
      <c r="E6" s="56"/>
      <c r="F6" s="57"/>
      <c r="G6" s="58"/>
      <c r="H6" s="59"/>
      <c r="I6" s="59"/>
      <c r="J6" s="60"/>
      <c r="K6" s="61">
        <f>F9</f>
        <v>0</v>
      </c>
      <c r="L6" s="62" t="s">
        <v>19</v>
      </c>
      <c r="M6" s="63">
        <f>D9</f>
        <v>0</v>
      </c>
      <c r="N6" s="64">
        <f>IF(K6&lt;=M6,0,1)</f>
        <v>0</v>
      </c>
      <c r="O6" s="64">
        <f>IF(M6&lt;=K6,0,1)</f>
        <v>0</v>
      </c>
      <c r="P6" s="65"/>
      <c r="Q6" s="65"/>
      <c r="R6" s="45">
        <f>F12</f>
        <v>0</v>
      </c>
      <c r="S6" s="46" t="s">
        <v>19</v>
      </c>
      <c r="T6" s="47">
        <f>D12</f>
        <v>0</v>
      </c>
      <c r="U6" s="64">
        <f t="shared" si="0"/>
        <v>0</v>
      </c>
      <c r="V6" s="64">
        <f t="shared" si="1"/>
        <v>0</v>
      </c>
      <c r="W6" s="65"/>
      <c r="X6" s="132"/>
      <c r="Y6" s="45">
        <f>F15</f>
        <v>0</v>
      </c>
      <c r="Z6" s="62" t="s">
        <v>19</v>
      </c>
      <c r="AA6" s="47">
        <f>D15</f>
        <v>0</v>
      </c>
      <c r="AB6" s="64">
        <f t="shared" si="2"/>
        <v>0</v>
      </c>
      <c r="AC6" s="64">
        <f t="shared" si="3"/>
        <v>0</v>
      </c>
      <c r="AD6" s="65"/>
      <c r="AE6" s="132"/>
      <c r="AF6" s="67"/>
      <c r="AG6" s="67"/>
      <c r="AH6" s="68"/>
      <c r="AI6" s="69"/>
      <c r="AJ6" s="67"/>
      <c r="AK6" s="68"/>
      <c r="AL6" s="70"/>
      <c r="AM6" s="70"/>
      <c r="AN6" s="70"/>
      <c r="AO6" s="71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47"/>
      <c r="C7" s="84"/>
      <c r="D7" s="27"/>
      <c r="E7" s="28" t="s">
        <v>19</v>
      </c>
      <c r="F7" s="73"/>
      <c r="G7" s="30">
        <f aca="true" t="shared" si="4" ref="G7:G15">IF(D7&lt;=F7,0,1)</f>
        <v>0</v>
      </c>
      <c r="H7" s="30">
        <f aca="true" t="shared" si="5" ref="H7:H15">IF(F7&lt;=D7,0,1)</f>
        <v>0</v>
      </c>
      <c r="I7" s="31">
        <f>SUM(G7:G9)</f>
        <v>0</v>
      </c>
      <c r="J7" s="31">
        <f>SUM(H7:H9)</f>
        <v>0</v>
      </c>
      <c r="K7" s="20"/>
      <c r="L7" s="21"/>
      <c r="M7" s="22"/>
      <c r="N7" s="23"/>
      <c r="O7" s="24"/>
      <c r="P7" s="25"/>
      <c r="Q7" s="26"/>
      <c r="R7" s="27">
        <f>M10</f>
        <v>0</v>
      </c>
      <c r="S7" s="28" t="s">
        <v>19</v>
      </c>
      <c r="T7" s="29">
        <f>K10</f>
        <v>0</v>
      </c>
      <c r="U7" s="30">
        <f t="shared" si="0"/>
        <v>0</v>
      </c>
      <c r="V7" s="30">
        <f t="shared" si="1"/>
        <v>0</v>
      </c>
      <c r="W7" s="31">
        <f>SUM(U7:U9)</f>
        <v>0</v>
      </c>
      <c r="X7" s="142">
        <f>SUM(V7:V9)</f>
        <v>0</v>
      </c>
      <c r="Y7" s="27">
        <f>M13</f>
        <v>0</v>
      </c>
      <c r="Z7" s="28" t="s">
        <v>19</v>
      </c>
      <c r="AA7" s="29">
        <f>K13</f>
        <v>0</v>
      </c>
      <c r="AB7" s="30">
        <f t="shared" si="2"/>
        <v>0</v>
      </c>
      <c r="AC7" s="30">
        <f t="shared" si="3"/>
        <v>0</v>
      </c>
      <c r="AD7" s="31">
        <f>SUM(AB7:AB9)</f>
        <v>0</v>
      </c>
      <c r="AE7" s="142">
        <f>SUM(AC7:AC9)</f>
        <v>0</v>
      </c>
      <c r="AF7" s="33"/>
      <c r="AG7" s="33"/>
      <c r="AH7" s="34"/>
      <c r="AI7" s="35"/>
      <c r="AJ7" s="33"/>
      <c r="AK7" s="34"/>
      <c r="AL7" s="51"/>
      <c r="AM7" s="51"/>
      <c r="AN7" s="51"/>
      <c r="AO7" s="53"/>
      <c r="AQ7" t="str">
        <f>CONCATENATE(C8," - ",C11)</f>
        <v>Zsarnai Milán - Szlávik Ádám</v>
      </c>
      <c r="AV7" t="str">
        <f>CONCATENATE(C8,"-",C11)</f>
        <v>Zsarnai Milán-Szlávik Ádám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38" t="s">
        <v>9</v>
      </c>
      <c r="C8" t="s">
        <v>146</v>
      </c>
      <c r="D8" s="45"/>
      <c r="E8" s="46" t="s">
        <v>19</v>
      </c>
      <c r="F8" s="74"/>
      <c r="G8" s="48">
        <f t="shared" si="4"/>
        <v>0</v>
      </c>
      <c r="H8" s="48">
        <f t="shared" si="5"/>
        <v>0</v>
      </c>
      <c r="I8" s="49">
        <f>IF(I7&lt;=J7,0,1)</f>
        <v>0</v>
      </c>
      <c r="J8" s="49">
        <f>IF(J7&lt;=I7,0,1)</f>
        <v>0</v>
      </c>
      <c r="K8" s="39"/>
      <c r="L8" s="40"/>
      <c r="M8" s="41"/>
      <c r="N8" s="42"/>
      <c r="O8" s="43"/>
      <c r="P8" s="43"/>
      <c r="Q8" s="44"/>
      <c r="R8" s="45">
        <f>M11</f>
        <v>0</v>
      </c>
      <c r="S8" s="46" t="s">
        <v>19</v>
      </c>
      <c r="T8" s="47">
        <f>K11</f>
        <v>0</v>
      </c>
      <c r="U8" s="48">
        <f t="shared" si="0"/>
        <v>0</v>
      </c>
      <c r="V8" s="48">
        <f t="shared" si="1"/>
        <v>0</v>
      </c>
      <c r="W8" s="49">
        <f>IF(W7&lt;=X7,0,1)</f>
        <v>0</v>
      </c>
      <c r="X8" s="137">
        <f>IF(X7&lt;=W7,0,1)</f>
        <v>0</v>
      </c>
      <c r="Y8" s="45">
        <f>M14</f>
        <v>0</v>
      </c>
      <c r="Z8" s="46" t="s">
        <v>19</v>
      </c>
      <c r="AA8" s="47">
        <f>K14</f>
        <v>0</v>
      </c>
      <c r="AB8" s="48">
        <f t="shared" si="2"/>
        <v>0</v>
      </c>
      <c r="AC8" s="48">
        <f t="shared" si="3"/>
        <v>0</v>
      </c>
      <c r="AD8" s="49">
        <f>IF(AD7&lt;=AE7,0,1)</f>
        <v>0</v>
      </c>
      <c r="AE8" s="137">
        <f>IF(AE7&lt;=AD7,0,1)</f>
        <v>0</v>
      </c>
      <c r="AF8" s="51">
        <f>SUM(D7:D9,R7:R9,Y7:Y9)</f>
        <v>0</v>
      </c>
      <c r="AG8" s="46" t="s">
        <v>19</v>
      </c>
      <c r="AH8" s="51">
        <f>SUM(F7:F9,T7:T9,AA7:AA9)</f>
        <v>0</v>
      </c>
      <c r="AI8" s="52">
        <f>SUM(I7,W7,AD7)</f>
        <v>0</v>
      </c>
      <c r="AJ8" s="46" t="s">
        <v>19</v>
      </c>
      <c r="AK8" s="47">
        <f>J7+X7+AE7</f>
        <v>0</v>
      </c>
      <c r="AL8" s="52">
        <f>SUM(I8,W8,AD8)</f>
        <v>0</v>
      </c>
      <c r="AM8" s="46" t="s">
        <v>19</v>
      </c>
      <c r="AN8" s="47">
        <f>SUM(J8,X8,AE8)</f>
        <v>0</v>
      </c>
      <c r="AO8" s="53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77"/>
      <c r="C9" s="148" t="s">
        <v>31</v>
      </c>
      <c r="D9" s="61"/>
      <c r="E9" s="62" t="s">
        <v>19</v>
      </c>
      <c r="F9" s="75"/>
      <c r="G9" s="64">
        <f t="shared" si="4"/>
        <v>0</v>
      </c>
      <c r="H9" s="64">
        <f t="shared" si="5"/>
        <v>0</v>
      </c>
      <c r="I9" s="65"/>
      <c r="J9" s="65"/>
      <c r="K9" s="55"/>
      <c r="L9" s="56"/>
      <c r="M9" s="57"/>
      <c r="N9" s="58"/>
      <c r="O9" s="59"/>
      <c r="P9" s="59"/>
      <c r="Q9" s="60"/>
      <c r="R9" s="61">
        <f>M12</f>
        <v>0</v>
      </c>
      <c r="S9" s="62" t="s">
        <v>19</v>
      </c>
      <c r="T9" s="63">
        <f>K12</f>
        <v>0</v>
      </c>
      <c r="U9" s="64">
        <f t="shared" si="0"/>
        <v>0</v>
      </c>
      <c r="V9" s="64">
        <f t="shared" si="1"/>
        <v>0</v>
      </c>
      <c r="W9" s="65"/>
      <c r="X9" s="132"/>
      <c r="Y9" s="45">
        <f>M15</f>
        <v>0</v>
      </c>
      <c r="Z9" s="62" t="s">
        <v>19</v>
      </c>
      <c r="AA9" s="47">
        <f>K15</f>
        <v>0</v>
      </c>
      <c r="AB9" s="64">
        <f t="shared" si="2"/>
        <v>0</v>
      </c>
      <c r="AC9" s="64">
        <f t="shared" si="3"/>
        <v>0</v>
      </c>
      <c r="AD9" s="65"/>
      <c r="AE9" s="132"/>
      <c r="AF9" s="67"/>
      <c r="AG9" s="67"/>
      <c r="AH9" s="68"/>
      <c r="AI9" s="76"/>
      <c r="AJ9" s="67"/>
      <c r="AK9" s="68"/>
      <c r="AL9" s="70"/>
      <c r="AM9" s="70"/>
      <c r="AN9" s="70"/>
      <c r="AO9" s="71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47"/>
      <c r="C10" s="84"/>
      <c r="D10" s="27"/>
      <c r="E10" s="28" t="s">
        <v>19</v>
      </c>
      <c r="F10" s="73"/>
      <c r="G10" s="30">
        <f t="shared" si="4"/>
        <v>0</v>
      </c>
      <c r="H10" s="30">
        <f t="shared" si="5"/>
        <v>0</v>
      </c>
      <c r="I10" s="31">
        <f>SUM(G10:G12)</f>
        <v>0</v>
      </c>
      <c r="J10" s="31">
        <f>SUM(H10:H12)</f>
        <v>0</v>
      </c>
      <c r="K10" s="27"/>
      <c r="L10" s="28" t="s">
        <v>19</v>
      </c>
      <c r="M10" s="73"/>
      <c r="N10" s="30">
        <f aca="true" t="shared" si="6" ref="N10:N15">IF(K10&lt;=M10,0,1)</f>
        <v>0</v>
      </c>
      <c r="O10" s="30">
        <f aca="true" t="shared" si="7" ref="O10:O15">IF(M10&lt;=K10,0,1)</f>
        <v>0</v>
      </c>
      <c r="P10" s="31">
        <f>SUM(N10:N12)</f>
        <v>0</v>
      </c>
      <c r="Q10" s="31">
        <f>SUM(O10:O12)</f>
        <v>0</v>
      </c>
      <c r="R10" s="20"/>
      <c r="S10" s="21"/>
      <c r="T10" s="22"/>
      <c r="U10" s="23"/>
      <c r="V10" s="24"/>
      <c r="W10" s="25"/>
      <c r="X10" s="26"/>
      <c r="Y10" s="27">
        <f>T13</f>
        <v>0</v>
      </c>
      <c r="Z10" s="28" t="s">
        <v>19</v>
      </c>
      <c r="AA10" s="29">
        <f>R13</f>
        <v>0</v>
      </c>
      <c r="AB10" s="30">
        <f t="shared" si="2"/>
        <v>0</v>
      </c>
      <c r="AC10" s="30">
        <f t="shared" si="3"/>
        <v>0</v>
      </c>
      <c r="AD10" s="31">
        <f>SUM(AB10:AB12)</f>
        <v>0</v>
      </c>
      <c r="AE10" s="142">
        <f>SUM(AC10:AC12)</f>
        <v>0</v>
      </c>
      <c r="AF10" s="33"/>
      <c r="AG10" s="33"/>
      <c r="AH10" s="34"/>
      <c r="AI10" s="35"/>
      <c r="AJ10" s="33"/>
      <c r="AK10" s="34"/>
      <c r="AL10" s="51"/>
      <c r="AM10" s="51"/>
      <c r="AN10" s="51"/>
      <c r="AO10" s="53"/>
      <c r="AQ10" t="str">
        <f>CONCATENATE(C11," - ",C14)</f>
        <v>Szlávik Ádám - Kuzmi Hunor</v>
      </c>
      <c r="AV10" t="str">
        <f>CONCATENATE(C11,"-",C14)</f>
        <v>Szlávik Ádám-Kuzmi Hunor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38" t="s">
        <v>10</v>
      </c>
      <c r="C11" t="s">
        <v>145</v>
      </c>
      <c r="D11" s="45"/>
      <c r="E11" s="46" t="s">
        <v>19</v>
      </c>
      <c r="F11" s="74"/>
      <c r="G11" s="48">
        <f t="shared" si="4"/>
        <v>0</v>
      </c>
      <c r="H11" s="48">
        <f t="shared" si="5"/>
        <v>0</v>
      </c>
      <c r="I11" s="49">
        <f>IF(I10&lt;=J10,0,1)</f>
        <v>0</v>
      </c>
      <c r="J11" s="49">
        <f>IF(J10&lt;=I10,0,1)</f>
        <v>0</v>
      </c>
      <c r="K11" s="45"/>
      <c r="L11" s="46" t="s">
        <v>19</v>
      </c>
      <c r="M11" s="74"/>
      <c r="N11" s="48">
        <f t="shared" si="6"/>
        <v>0</v>
      </c>
      <c r="O11" s="48">
        <f t="shared" si="7"/>
        <v>0</v>
      </c>
      <c r="P11" s="49">
        <f>IF(P10&lt;=Q10,0,1)</f>
        <v>0</v>
      </c>
      <c r="Q11" s="49">
        <f>IF(Q10&lt;=P10,0,1)</f>
        <v>0</v>
      </c>
      <c r="R11" s="39"/>
      <c r="S11" s="40"/>
      <c r="T11" s="41"/>
      <c r="U11" s="42"/>
      <c r="V11" s="43"/>
      <c r="W11" s="43"/>
      <c r="X11" s="44"/>
      <c r="Y11" s="45">
        <f>T14</f>
        <v>0</v>
      </c>
      <c r="Z11" s="46" t="s">
        <v>19</v>
      </c>
      <c r="AA11" s="47">
        <f>R14</f>
        <v>0</v>
      </c>
      <c r="AB11" s="48">
        <f t="shared" si="2"/>
        <v>0</v>
      </c>
      <c r="AC11" s="48">
        <f t="shared" si="3"/>
        <v>0</v>
      </c>
      <c r="AD11" s="49">
        <f>IF(AD10&lt;=AE10,0,1)</f>
        <v>0</v>
      </c>
      <c r="AE11" s="137">
        <f>IF(AE10&lt;=AD10,0,1)</f>
        <v>0</v>
      </c>
      <c r="AF11" s="51">
        <f>SUM(D10:D12,K10:K12,Y10:Y12)</f>
        <v>0</v>
      </c>
      <c r="AG11" s="46" t="s">
        <v>19</v>
      </c>
      <c r="AH11" s="51">
        <f>SUM(F10:F12,M10:M12,AA10:AA12)</f>
        <v>0</v>
      </c>
      <c r="AI11" s="52">
        <f>SUM(I10,P10,AD10)</f>
        <v>0</v>
      </c>
      <c r="AJ11" s="46" t="s">
        <v>19</v>
      </c>
      <c r="AK11" s="47">
        <f>J10+Q10+AE10</f>
        <v>0</v>
      </c>
      <c r="AL11" s="52">
        <f>SUM(I11,P11,AD11)</f>
        <v>0</v>
      </c>
      <c r="AM11" s="46" t="s">
        <v>19</v>
      </c>
      <c r="AN11" s="47">
        <f>SUM(J11,Q11,AE11)</f>
        <v>0</v>
      </c>
      <c r="AO11" s="53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20</v>
      </c>
    </row>
    <row r="12" spans="1:46" ht="13.5" thickBot="1">
      <c r="A12" s="2"/>
      <c r="B12" s="77"/>
      <c r="C12" s="146" t="s">
        <v>63</v>
      </c>
      <c r="D12" s="61"/>
      <c r="E12" s="62" t="s">
        <v>19</v>
      </c>
      <c r="F12" s="75"/>
      <c r="G12" s="64">
        <f t="shared" si="4"/>
        <v>0</v>
      </c>
      <c r="H12" s="64">
        <f t="shared" si="5"/>
        <v>0</v>
      </c>
      <c r="I12" s="65"/>
      <c r="J12" s="132"/>
      <c r="K12" s="145"/>
      <c r="L12" s="62" t="s">
        <v>19</v>
      </c>
      <c r="M12" s="75"/>
      <c r="N12" s="64">
        <f t="shared" si="6"/>
        <v>0</v>
      </c>
      <c r="O12" s="64">
        <f t="shared" si="7"/>
        <v>0</v>
      </c>
      <c r="P12" s="65"/>
      <c r="Q12" s="132"/>
      <c r="R12" s="55"/>
      <c r="S12" s="56"/>
      <c r="T12" s="57"/>
      <c r="U12" s="59"/>
      <c r="V12" s="59"/>
      <c r="W12" s="59"/>
      <c r="X12" s="60"/>
      <c r="Y12" s="45">
        <f>T15</f>
        <v>0</v>
      </c>
      <c r="Z12" s="62" t="s">
        <v>19</v>
      </c>
      <c r="AA12" s="47">
        <f>R15</f>
        <v>0</v>
      </c>
      <c r="AB12" s="64">
        <f t="shared" si="2"/>
        <v>0</v>
      </c>
      <c r="AC12" s="64">
        <f t="shared" si="3"/>
        <v>0</v>
      </c>
      <c r="AD12" s="65"/>
      <c r="AE12" s="132"/>
      <c r="AF12" s="67"/>
      <c r="AG12" s="67"/>
      <c r="AH12" s="68"/>
      <c r="AI12" s="69"/>
      <c r="AJ12" s="67"/>
      <c r="AK12" s="68"/>
      <c r="AL12" s="70"/>
      <c r="AM12" s="70"/>
      <c r="AN12" s="70"/>
      <c r="AO12" s="71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2"/>
      <c r="B13" s="144"/>
      <c r="C13" s="143"/>
      <c r="D13" s="45"/>
      <c r="E13" s="28" t="s">
        <v>19</v>
      </c>
      <c r="F13" s="138"/>
      <c r="G13" s="30">
        <f t="shared" si="4"/>
        <v>0</v>
      </c>
      <c r="H13" s="30">
        <f t="shared" si="5"/>
        <v>0</v>
      </c>
      <c r="I13" s="31">
        <f>SUM(G13:G15)</f>
        <v>0</v>
      </c>
      <c r="J13" s="142">
        <f>SUM(H13:H15)</f>
        <v>0</v>
      </c>
      <c r="K13" s="139"/>
      <c r="L13" s="28" t="s">
        <v>19</v>
      </c>
      <c r="M13" s="138"/>
      <c r="N13" s="30">
        <f t="shared" si="6"/>
        <v>0</v>
      </c>
      <c r="O13" s="30">
        <f t="shared" si="7"/>
        <v>0</v>
      </c>
      <c r="P13" s="31">
        <f>SUM(N13:N15)</f>
        <v>0</v>
      </c>
      <c r="Q13" s="142">
        <f>SUM(O13:O15)</f>
        <v>0</v>
      </c>
      <c r="R13" s="139"/>
      <c r="S13" s="28" t="s">
        <v>19</v>
      </c>
      <c r="T13" s="138"/>
      <c r="U13" s="30">
        <f>IF(R13&lt;=T13,0,1)</f>
        <v>0</v>
      </c>
      <c r="V13" s="30">
        <f>IF(T13&lt;=R13,0,1)</f>
        <v>0</v>
      </c>
      <c r="W13" s="31">
        <f>SUM(U13:U15)</f>
        <v>0</v>
      </c>
      <c r="X13" s="142">
        <f>SUM(V13:V15)</f>
        <v>0</v>
      </c>
      <c r="Y13" s="20"/>
      <c r="Z13" s="21"/>
      <c r="AA13" s="22"/>
      <c r="AB13" s="24"/>
      <c r="AC13" s="24"/>
      <c r="AD13" s="24"/>
      <c r="AE13" s="26"/>
      <c r="AF13" s="76"/>
      <c r="AG13" s="76"/>
      <c r="AH13" s="34"/>
      <c r="AI13" s="76"/>
      <c r="AJ13" s="76"/>
      <c r="AK13" s="34"/>
      <c r="AL13" s="76"/>
      <c r="AM13" s="76"/>
      <c r="AN13" s="34"/>
      <c r="AO13" s="34"/>
      <c r="AQ13" t="str">
        <f>CONCATENATE(C14," - ",C18)</f>
        <v>Kuzmi Hunor - JÁTÉKOS</v>
      </c>
      <c r="AV13" t="str">
        <f>CONCATENATE(C14,"-",C18)</f>
        <v>Kuzmi Hunor-JÁTÉKOS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2"/>
      <c r="B14" s="141" t="s">
        <v>60</v>
      </c>
      <c r="C14" t="s">
        <v>144</v>
      </c>
      <c r="D14" s="45"/>
      <c r="E14" s="46" t="s">
        <v>19</v>
      </c>
      <c r="F14" s="138"/>
      <c r="G14" s="48">
        <f t="shared" si="4"/>
        <v>0</v>
      </c>
      <c r="H14" s="48">
        <f t="shared" si="5"/>
        <v>0</v>
      </c>
      <c r="I14" s="49">
        <f>IF(I13&lt;=J13,0,1)</f>
        <v>0</v>
      </c>
      <c r="J14" s="137">
        <f>IF(J13&lt;=I13,0,1)</f>
        <v>0</v>
      </c>
      <c r="K14" s="140"/>
      <c r="L14" s="46" t="s">
        <v>19</v>
      </c>
      <c r="M14" s="138"/>
      <c r="N14" s="48">
        <f t="shared" si="6"/>
        <v>0</v>
      </c>
      <c r="O14" s="48">
        <f t="shared" si="7"/>
        <v>0</v>
      </c>
      <c r="P14" s="49">
        <f>IF(P13&lt;=Q13,0,1)</f>
        <v>0</v>
      </c>
      <c r="Q14" s="137">
        <f>IF(Q13&lt;=P13,0,1)</f>
        <v>0</v>
      </c>
      <c r="R14" s="139"/>
      <c r="S14" s="46" t="s">
        <v>19</v>
      </c>
      <c r="T14" s="138"/>
      <c r="U14" s="48">
        <f>IF(R14&lt;=T14,0,1)</f>
        <v>0</v>
      </c>
      <c r="V14" s="48">
        <f>IF(T14&lt;=R14,0,1)</f>
        <v>0</v>
      </c>
      <c r="W14" s="49">
        <f>IF(W13&lt;=X13,0,1)</f>
        <v>0</v>
      </c>
      <c r="X14" s="137">
        <f>IF(X13&lt;=W13,0,1)</f>
        <v>0</v>
      </c>
      <c r="Y14" s="39"/>
      <c r="Z14" s="40"/>
      <c r="AA14" s="41"/>
      <c r="AB14" s="43"/>
      <c r="AC14" s="43"/>
      <c r="AD14" s="43"/>
      <c r="AE14" s="44"/>
      <c r="AF14" s="51">
        <f>SUM(D13:D15,K13:K15,R13:R15)</f>
        <v>0</v>
      </c>
      <c r="AG14" s="46" t="s">
        <v>19</v>
      </c>
      <c r="AH14" s="51">
        <f>SUM(F13:F15,M13:M15,T13:T15)</f>
        <v>0</v>
      </c>
      <c r="AI14" s="52">
        <f>SUM(I13,P13,W13)</f>
        <v>0</v>
      </c>
      <c r="AJ14" s="46" t="s">
        <v>19</v>
      </c>
      <c r="AK14" s="47">
        <f>J13+Q13+X13</f>
        <v>0</v>
      </c>
      <c r="AL14" s="52">
        <f>SUM(I14,P14,W14)</f>
        <v>0</v>
      </c>
      <c r="AM14" s="46" t="s">
        <v>19</v>
      </c>
      <c r="AN14" s="47">
        <f>SUM(J14,Q14,X14)</f>
        <v>0</v>
      </c>
      <c r="AO14" s="53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2"/>
      <c r="B15" s="136"/>
      <c r="C15" s="151" t="s">
        <v>66</v>
      </c>
      <c r="D15" s="134"/>
      <c r="E15" s="62" t="s">
        <v>19</v>
      </c>
      <c r="F15" s="133"/>
      <c r="G15" s="64">
        <f t="shared" si="4"/>
        <v>0</v>
      </c>
      <c r="H15" s="64">
        <f t="shared" si="5"/>
        <v>0</v>
      </c>
      <c r="I15" s="65"/>
      <c r="J15" s="132"/>
      <c r="K15" s="134"/>
      <c r="L15" s="62" t="s">
        <v>19</v>
      </c>
      <c r="M15" s="133"/>
      <c r="N15" s="64">
        <f t="shared" si="6"/>
        <v>0</v>
      </c>
      <c r="O15" s="64">
        <f t="shared" si="7"/>
        <v>0</v>
      </c>
      <c r="P15" s="65"/>
      <c r="Q15" s="132"/>
      <c r="R15" s="134"/>
      <c r="S15" s="62" t="s">
        <v>19</v>
      </c>
      <c r="T15" s="133"/>
      <c r="U15" s="64">
        <f>IF(R15&lt;=T15,0,1)</f>
        <v>0</v>
      </c>
      <c r="V15" s="64">
        <f>IF(T15&lt;=R15,0,1)</f>
        <v>0</v>
      </c>
      <c r="W15" s="65"/>
      <c r="X15" s="132"/>
      <c r="Y15" s="55"/>
      <c r="Z15" s="56"/>
      <c r="AA15" s="57"/>
      <c r="AB15" s="59"/>
      <c r="AC15" s="59"/>
      <c r="AD15" s="59"/>
      <c r="AE15" s="60"/>
      <c r="AF15" s="67"/>
      <c r="AG15" s="67"/>
      <c r="AH15" s="68"/>
      <c r="AI15" s="67"/>
      <c r="AJ15" s="67"/>
      <c r="AK15" s="68"/>
      <c r="AL15" s="67"/>
      <c r="AM15" s="67"/>
      <c r="AN15" s="68"/>
      <c r="AO15" s="68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31"/>
    </row>
    <row r="17" spans="26:47" ht="13.5" thickBot="1">
      <c r="Z17" s="150"/>
      <c r="AR17" t="s">
        <v>0</v>
      </c>
      <c r="AU17" t="s">
        <v>1</v>
      </c>
    </row>
    <row r="18" spans="1:59" ht="15" thickBot="1">
      <c r="A18" s="2"/>
      <c r="B18" s="3" t="s">
        <v>2</v>
      </c>
      <c r="C18" s="4" t="s">
        <v>62</v>
      </c>
      <c r="D18" s="5"/>
      <c r="E18" s="6" t="str">
        <f>B20</f>
        <v>A</v>
      </c>
      <c r="F18" s="7"/>
      <c r="G18" s="8"/>
      <c r="H18" s="8"/>
      <c r="I18" s="8"/>
      <c r="J18" s="8"/>
      <c r="K18" s="5"/>
      <c r="L18" s="9" t="str">
        <f>B23</f>
        <v>B</v>
      </c>
      <c r="M18" s="10"/>
      <c r="N18" s="11"/>
      <c r="O18" s="11"/>
      <c r="P18" s="11"/>
      <c r="Q18" s="11"/>
      <c r="R18" s="12"/>
      <c r="S18" s="9" t="str">
        <f>B26</f>
        <v>C</v>
      </c>
      <c r="T18" s="10"/>
      <c r="U18" s="11"/>
      <c r="V18" s="11"/>
      <c r="W18" s="11"/>
      <c r="X18" s="10"/>
      <c r="Y18" s="12"/>
      <c r="Z18" s="149" t="s">
        <v>60</v>
      </c>
      <c r="AA18" s="10"/>
      <c r="AB18" s="11"/>
      <c r="AC18" s="11"/>
      <c r="AD18" s="11"/>
      <c r="AE18" s="10"/>
      <c r="AF18" s="11"/>
      <c r="AG18" s="14" t="s">
        <v>4</v>
      </c>
      <c r="AH18" s="10"/>
      <c r="AI18" s="12"/>
      <c r="AJ18" s="14" t="s">
        <v>5</v>
      </c>
      <c r="AK18" s="10"/>
      <c r="AL18" s="11"/>
      <c r="AM18" s="14" t="s">
        <v>6</v>
      </c>
      <c r="AN18" s="10"/>
      <c r="AO18" s="15" t="s">
        <v>7</v>
      </c>
      <c r="AQ18" s="16"/>
      <c r="AR18" s="16" t="s">
        <v>8</v>
      </c>
      <c r="AS18" s="16" t="s">
        <v>9</v>
      </c>
      <c r="AT18" s="16" t="s">
        <v>10</v>
      </c>
      <c r="AU18" s="16"/>
      <c r="AV18" s="16" t="s">
        <v>11</v>
      </c>
      <c r="AW18" s="16"/>
      <c r="AX18" s="16" t="s">
        <v>12</v>
      </c>
      <c r="AY18" s="16" t="s">
        <v>13</v>
      </c>
      <c r="AZ18" s="16" t="s">
        <v>14</v>
      </c>
      <c r="BA18" s="16" t="s">
        <v>15</v>
      </c>
      <c r="BB18" s="16" t="s">
        <v>16</v>
      </c>
      <c r="BC18" s="16" t="s">
        <v>17</v>
      </c>
      <c r="BD18" s="16" t="s">
        <v>61</v>
      </c>
      <c r="BE18" s="16" t="s">
        <v>18</v>
      </c>
      <c r="BG18" s="84"/>
    </row>
    <row r="19" spans="2:57" ht="12.75">
      <c r="B19" s="18"/>
      <c r="C19" s="19"/>
      <c r="D19" s="20"/>
      <c r="E19" s="21"/>
      <c r="F19" s="22"/>
      <c r="G19" s="23"/>
      <c r="H19" s="24"/>
      <c r="I19" s="25"/>
      <c r="J19" s="26"/>
      <c r="K19" s="27">
        <f>F22</f>
        <v>0</v>
      </c>
      <c r="L19" s="28" t="s">
        <v>19</v>
      </c>
      <c r="M19" s="29">
        <f>D22</f>
        <v>0</v>
      </c>
      <c r="N19" s="30">
        <f>IF(K19&lt;=M19,0,1)</f>
        <v>0</v>
      </c>
      <c r="O19" s="30">
        <f>IF(M19&lt;=K19,0,1)</f>
        <v>0</v>
      </c>
      <c r="P19" s="31">
        <f>SUM(N19:N21)</f>
        <v>0</v>
      </c>
      <c r="Q19" s="31">
        <f>SUM(O19:O21)</f>
        <v>0</v>
      </c>
      <c r="R19" s="27">
        <f>F25</f>
        <v>0</v>
      </c>
      <c r="S19" s="28" t="s">
        <v>19</v>
      </c>
      <c r="T19" s="29">
        <f>D25</f>
        <v>0</v>
      </c>
      <c r="U19" s="30">
        <f aca="true" t="shared" si="8" ref="U19:U24">IF(R19&lt;=T19,0,1)</f>
        <v>0</v>
      </c>
      <c r="V19" s="30">
        <f aca="true" t="shared" si="9" ref="V19:V24">IF(T19&lt;=R19,0,1)</f>
        <v>0</v>
      </c>
      <c r="W19" s="31">
        <f>SUM(U19:U21)</f>
        <v>0</v>
      </c>
      <c r="X19" s="142">
        <f>SUM(V19:V21)</f>
        <v>0</v>
      </c>
      <c r="Y19" s="27">
        <f>F28</f>
        <v>0</v>
      </c>
      <c r="Z19" s="28" t="s">
        <v>19</v>
      </c>
      <c r="AA19" s="29">
        <f>D28</f>
        <v>0</v>
      </c>
      <c r="AB19" s="30">
        <f aca="true" t="shared" si="10" ref="AB19:AB27">IF(Y19&lt;=AA19,0,1)</f>
        <v>0</v>
      </c>
      <c r="AC19" s="30">
        <f aca="true" t="shared" si="11" ref="AC19:AC27">IF(AA19&lt;=Y19,0,1)</f>
        <v>0</v>
      </c>
      <c r="AD19" s="31">
        <f>SUM(AB19:AB21)</f>
        <v>0</v>
      </c>
      <c r="AE19" s="142">
        <f>SUM(AC19:AC21)</f>
        <v>0</v>
      </c>
      <c r="AF19" s="33"/>
      <c r="AG19" s="33"/>
      <c r="AH19" s="34"/>
      <c r="AI19" s="35"/>
      <c r="AJ19" s="33"/>
      <c r="AK19" s="34"/>
      <c r="AL19" s="36"/>
      <c r="AM19" s="36"/>
      <c r="AN19" s="36"/>
      <c r="AO19" s="37"/>
      <c r="AQ19" t="str">
        <f>CONCATENATE(C20," - ",C23)</f>
        <v>Agarwal Vivaan - Tóth Noel</v>
      </c>
      <c r="AV19" t="str">
        <f>CONCATENATE(C20,"-",C23)</f>
        <v>Agarwal Vivaan-Tóth Noel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38" t="s">
        <v>8</v>
      </c>
      <c r="C20" t="s">
        <v>143</v>
      </c>
      <c r="D20" s="39"/>
      <c r="E20" s="40"/>
      <c r="F20" s="41"/>
      <c r="G20" s="42"/>
      <c r="H20" s="43"/>
      <c r="I20" s="43"/>
      <c r="J20" s="44"/>
      <c r="K20" s="45">
        <f>F23</f>
        <v>0</v>
      </c>
      <c r="L20" s="46" t="s">
        <v>19</v>
      </c>
      <c r="M20" s="47">
        <f>D23</f>
        <v>0</v>
      </c>
      <c r="N20" s="48">
        <f>IF(K20&lt;=M20,0,1)</f>
        <v>0</v>
      </c>
      <c r="O20" s="48">
        <f>IF(M20&lt;=K20,0,1)</f>
        <v>0</v>
      </c>
      <c r="P20" s="49">
        <f>IF(P19&lt;=Q19,0,1)</f>
        <v>0</v>
      </c>
      <c r="Q20" s="49">
        <f>IF(Q19&lt;=P19,0,1)</f>
        <v>0</v>
      </c>
      <c r="R20" s="45">
        <f>F26</f>
        <v>0</v>
      </c>
      <c r="S20" s="46" t="s">
        <v>19</v>
      </c>
      <c r="T20" s="47">
        <f>D26</f>
        <v>0</v>
      </c>
      <c r="U20" s="48">
        <f t="shared" si="8"/>
        <v>0</v>
      </c>
      <c r="V20" s="48">
        <f t="shared" si="9"/>
        <v>0</v>
      </c>
      <c r="W20" s="49">
        <f>IF(W19&lt;=X19,0,1)</f>
        <v>0</v>
      </c>
      <c r="X20" s="137">
        <f>IF(X19&lt;=W19,0,1)</f>
        <v>0</v>
      </c>
      <c r="Y20" s="45">
        <f>F29</f>
        <v>0</v>
      </c>
      <c r="Z20" s="46" t="s">
        <v>19</v>
      </c>
      <c r="AA20" s="47">
        <f>D29</f>
        <v>0</v>
      </c>
      <c r="AB20" s="48">
        <f t="shared" si="10"/>
        <v>0</v>
      </c>
      <c r="AC20" s="48">
        <f t="shared" si="11"/>
        <v>0</v>
      </c>
      <c r="AD20" s="49">
        <f>IF(AD19&lt;=AE19,0,1)</f>
        <v>0</v>
      </c>
      <c r="AE20" s="137">
        <f>IF(AE19&lt;=AD19,0,1)</f>
        <v>0</v>
      </c>
      <c r="AF20" s="51">
        <f>SUM(K19:K21,R19:R21,Y19:Y21)</f>
        <v>0</v>
      </c>
      <c r="AG20" s="46" t="s">
        <v>19</v>
      </c>
      <c r="AH20" s="51">
        <f>SUM(M19:M21,T19:T21,AA19:AA21)</f>
        <v>0</v>
      </c>
      <c r="AI20" s="52">
        <f>SUM(P19,W19,AD19)</f>
        <v>0</v>
      </c>
      <c r="AJ20" s="46" t="s">
        <v>19</v>
      </c>
      <c r="AK20" s="47">
        <f>Q19+X19+AE19</f>
        <v>0</v>
      </c>
      <c r="AL20" s="52">
        <f>SUM(P20,W20,AD20)</f>
        <v>0</v>
      </c>
      <c r="AM20" s="46" t="s">
        <v>19</v>
      </c>
      <c r="AN20" s="47">
        <f>SUM(Q20,X20,AE20)</f>
        <v>0</v>
      </c>
      <c r="AO20" s="53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84"/>
    </row>
    <row r="21" spans="2:59" ht="13.5" thickBot="1">
      <c r="B21" s="77"/>
      <c r="C21" s="146" t="s">
        <v>161</v>
      </c>
      <c r="D21" s="55"/>
      <c r="E21" s="56"/>
      <c r="F21" s="57"/>
      <c r="G21" s="58"/>
      <c r="H21" s="59"/>
      <c r="I21" s="59"/>
      <c r="J21" s="60"/>
      <c r="K21" s="61">
        <f>F24</f>
        <v>0</v>
      </c>
      <c r="L21" s="62" t="s">
        <v>19</v>
      </c>
      <c r="M21" s="63">
        <f>D24</f>
        <v>0</v>
      </c>
      <c r="N21" s="64">
        <f>IF(K21&lt;=M21,0,1)</f>
        <v>0</v>
      </c>
      <c r="O21" s="64">
        <f>IF(M21&lt;=K21,0,1)</f>
        <v>0</v>
      </c>
      <c r="P21" s="65"/>
      <c r="Q21" s="65"/>
      <c r="R21" s="45">
        <f>F27</f>
        <v>0</v>
      </c>
      <c r="S21" s="46" t="s">
        <v>19</v>
      </c>
      <c r="T21" s="47">
        <f>D27</f>
        <v>0</v>
      </c>
      <c r="U21" s="64">
        <f t="shared" si="8"/>
        <v>0</v>
      </c>
      <c r="V21" s="64">
        <f t="shared" si="9"/>
        <v>0</v>
      </c>
      <c r="W21" s="65"/>
      <c r="X21" s="132"/>
      <c r="Y21" s="45">
        <f>F30</f>
        <v>0</v>
      </c>
      <c r="Z21" s="62" t="s">
        <v>19</v>
      </c>
      <c r="AA21" s="47">
        <f>D30</f>
        <v>0</v>
      </c>
      <c r="AB21" s="64">
        <f t="shared" si="10"/>
        <v>0</v>
      </c>
      <c r="AC21" s="64">
        <f t="shared" si="11"/>
        <v>0</v>
      </c>
      <c r="AD21" s="65"/>
      <c r="AE21" s="132"/>
      <c r="AF21" s="67"/>
      <c r="AG21" s="67"/>
      <c r="AH21" s="68"/>
      <c r="AI21" s="69"/>
      <c r="AJ21" s="67"/>
      <c r="AK21" s="68"/>
      <c r="AL21" s="70"/>
      <c r="AM21" s="70"/>
      <c r="AN21" s="70"/>
      <c r="AO21" s="71"/>
      <c r="AR21">
        <f>IF(AL20&lt;AN20,1,0)</f>
        <v>0</v>
      </c>
      <c r="AS21">
        <f>IF(AL20&lt;AN20,1,0)</f>
        <v>0</v>
      </c>
      <c r="AT21">
        <f>IF(AL20&lt;AN20,1,0)</f>
        <v>0</v>
      </c>
      <c r="BG21" s="84"/>
    </row>
    <row r="22" spans="2:59" ht="12.75">
      <c r="B22" s="147"/>
      <c r="C22" s="84"/>
      <c r="D22" s="27"/>
      <c r="E22" s="28" t="s">
        <v>19</v>
      </c>
      <c r="F22" s="73"/>
      <c r="G22" s="30">
        <f aca="true" t="shared" si="12" ref="G22:G30">IF(D22&lt;=F22,0,1)</f>
        <v>0</v>
      </c>
      <c r="H22" s="30">
        <f aca="true" t="shared" si="13" ref="H22:H30">IF(F22&lt;=D22,0,1)</f>
        <v>0</v>
      </c>
      <c r="I22" s="31">
        <f>SUM(G22:G24)</f>
        <v>0</v>
      </c>
      <c r="J22" s="31">
        <f>SUM(H22:H24)</f>
        <v>0</v>
      </c>
      <c r="K22" s="20"/>
      <c r="L22" s="21"/>
      <c r="M22" s="22"/>
      <c r="N22" s="23"/>
      <c r="O22" s="24"/>
      <c r="P22" s="25"/>
      <c r="Q22" s="26"/>
      <c r="R22" s="27">
        <f>M25</f>
        <v>0</v>
      </c>
      <c r="S22" s="28" t="s">
        <v>19</v>
      </c>
      <c r="T22" s="29">
        <f>K25</f>
        <v>0</v>
      </c>
      <c r="U22" s="30">
        <f t="shared" si="8"/>
        <v>0</v>
      </c>
      <c r="V22" s="30">
        <f t="shared" si="9"/>
        <v>0</v>
      </c>
      <c r="W22" s="31">
        <f>SUM(U22:U24)</f>
        <v>0</v>
      </c>
      <c r="X22" s="142">
        <f>SUM(V22:V24)</f>
        <v>0</v>
      </c>
      <c r="Y22" s="27">
        <f>M28</f>
        <v>0</v>
      </c>
      <c r="Z22" s="28" t="s">
        <v>19</v>
      </c>
      <c r="AA22" s="29">
        <f>K28</f>
        <v>0</v>
      </c>
      <c r="AB22" s="30">
        <f t="shared" si="10"/>
        <v>0</v>
      </c>
      <c r="AC22" s="30">
        <f t="shared" si="11"/>
        <v>0</v>
      </c>
      <c r="AD22" s="31">
        <f>SUM(AB22:AB24)</f>
        <v>0</v>
      </c>
      <c r="AE22" s="142">
        <f>SUM(AC22:AC24)</f>
        <v>0</v>
      </c>
      <c r="AF22" s="33"/>
      <c r="AG22" s="33"/>
      <c r="AH22" s="34"/>
      <c r="AI22" s="35"/>
      <c r="AJ22" s="33"/>
      <c r="AK22" s="34"/>
      <c r="AL22" s="51"/>
      <c r="AM22" s="51"/>
      <c r="AN22" s="51"/>
      <c r="AO22" s="53"/>
      <c r="AQ22" t="str">
        <f>CONCATENATE(C23," - ",C26)</f>
        <v>Tóth Noel - Simon Levente</v>
      </c>
      <c r="AV22" t="str">
        <f>CONCATENATE(C23,"-",C26)</f>
        <v>Tóth Noel-Simon Levente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84"/>
    </row>
    <row r="23" spans="2:59" ht="12.75">
      <c r="B23" s="38" t="s">
        <v>9</v>
      </c>
      <c r="C23" t="s">
        <v>141</v>
      </c>
      <c r="D23" s="45"/>
      <c r="E23" s="46" t="s">
        <v>19</v>
      </c>
      <c r="F23" s="74"/>
      <c r="G23" s="48">
        <f t="shared" si="12"/>
        <v>0</v>
      </c>
      <c r="H23" s="48">
        <f t="shared" si="13"/>
        <v>0</v>
      </c>
      <c r="I23" s="49">
        <f>IF(I22&lt;=J22,0,1)</f>
        <v>0</v>
      </c>
      <c r="J23" s="49">
        <f>IF(J22&lt;=I22,0,1)</f>
        <v>0</v>
      </c>
      <c r="K23" s="39"/>
      <c r="L23" s="40"/>
      <c r="M23" s="41"/>
      <c r="N23" s="42"/>
      <c r="O23" s="43"/>
      <c r="P23" s="43"/>
      <c r="Q23" s="44"/>
      <c r="R23" s="45">
        <f>M26</f>
        <v>0</v>
      </c>
      <c r="S23" s="46" t="s">
        <v>19</v>
      </c>
      <c r="T23" s="47">
        <f>K26</f>
        <v>0</v>
      </c>
      <c r="U23" s="48">
        <f t="shared" si="8"/>
        <v>0</v>
      </c>
      <c r="V23" s="48">
        <f t="shared" si="9"/>
        <v>0</v>
      </c>
      <c r="W23" s="49">
        <f>IF(W22&lt;=X22,0,1)</f>
        <v>0</v>
      </c>
      <c r="X23" s="137">
        <f>IF(X22&lt;=W22,0,1)</f>
        <v>0</v>
      </c>
      <c r="Y23" s="45">
        <f>M29</f>
        <v>0</v>
      </c>
      <c r="Z23" s="46" t="s">
        <v>19</v>
      </c>
      <c r="AA23" s="47">
        <f>K29</f>
        <v>0</v>
      </c>
      <c r="AB23" s="48">
        <f t="shared" si="10"/>
        <v>0</v>
      </c>
      <c r="AC23" s="48">
        <f t="shared" si="11"/>
        <v>0</v>
      </c>
      <c r="AD23" s="49">
        <f>IF(AD22&lt;=AE22,0,1)</f>
        <v>0</v>
      </c>
      <c r="AE23" s="137">
        <f>IF(AE22&lt;=AD22,0,1)</f>
        <v>0</v>
      </c>
      <c r="AF23" s="51">
        <f>SUM(D22:D24,R22:R24,Y22:Y24)</f>
        <v>0</v>
      </c>
      <c r="AG23" s="46" t="s">
        <v>19</v>
      </c>
      <c r="AH23" s="51">
        <f>SUM(F22:F24,T22:T24,AA22:AA24)</f>
        <v>0</v>
      </c>
      <c r="AI23" s="52">
        <f>SUM(I22,W22,AD22)</f>
        <v>0</v>
      </c>
      <c r="AJ23" s="46" t="s">
        <v>19</v>
      </c>
      <c r="AK23" s="47">
        <f>J22+X22+AE22</f>
        <v>0</v>
      </c>
      <c r="AL23" s="52">
        <f>SUM(I23,W23,AD23)</f>
        <v>0</v>
      </c>
      <c r="AM23" s="46" t="s">
        <v>19</v>
      </c>
      <c r="AN23" s="47">
        <f>SUM(J23,X23,AE23)</f>
        <v>0</v>
      </c>
      <c r="AO23" s="53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84"/>
    </row>
    <row r="24" spans="2:59" ht="13.5" thickBot="1">
      <c r="B24" s="77"/>
      <c r="C24" s="148" t="s">
        <v>40</v>
      </c>
      <c r="D24" s="61"/>
      <c r="E24" s="62" t="s">
        <v>19</v>
      </c>
      <c r="F24" s="75"/>
      <c r="G24" s="64">
        <f t="shared" si="12"/>
        <v>0</v>
      </c>
      <c r="H24" s="64">
        <f t="shared" si="13"/>
        <v>0</v>
      </c>
      <c r="I24" s="65"/>
      <c r="J24" s="65"/>
      <c r="K24" s="55"/>
      <c r="L24" s="56"/>
      <c r="M24" s="57"/>
      <c r="N24" s="58"/>
      <c r="O24" s="59"/>
      <c r="P24" s="59"/>
      <c r="Q24" s="60"/>
      <c r="R24" s="61">
        <f>M27</f>
        <v>0</v>
      </c>
      <c r="S24" s="62" t="s">
        <v>19</v>
      </c>
      <c r="T24" s="63">
        <f>K27</f>
        <v>0</v>
      </c>
      <c r="U24" s="64">
        <f t="shared" si="8"/>
        <v>0</v>
      </c>
      <c r="V24" s="64">
        <f t="shared" si="9"/>
        <v>0</v>
      </c>
      <c r="W24" s="65"/>
      <c r="X24" s="132"/>
      <c r="Y24" s="45">
        <f>M30</f>
        <v>0</v>
      </c>
      <c r="Z24" s="62" t="s">
        <v>19</v>
      </c>
      <c r="AA24" s="47">
        <f>K30</f>
        <v>0</v>
      </c>
      <c r="AB24" s="64">
        <f t="shared" si="10"/>
        <v>0</v>
      </c>
      <c r="AC24" s="64">
        <f t="shared" si="11"/>
        <v>0</v>
      </c>
      <c r="AD24" s="65"/>
      <c r="AE24" s="132"/>
      <c r="AF24" s="67"/>
      <c r="AG24" s="67"/>
      <c r="AH24" s="68"/>
      <c r="AI24" s="76"/>
      <c r="AJ24" s="67"/>
      <c r="AK24" s="68"/>
      <c r="AL24" s="70"/>
      <c r="AM24" s="70"/>
      <c r="AN24" s="70"/>
      <c r="AO24" s="71"/>
      <c r="AR24">
        <f>IF(AL23&lt;AN23,1,0)</f>
        <v>0</v>
      </c>
      <c r="AS24">
        <f>IF(AL23&lt;AN23,1,0)</f>
        <v>0</v>
      </c>
      <c r="AT24">
        <f>IF(AL23&lt;AN23,1,0)</f>
        <v>0</v>
      </c>
      <c r="BG24" s="84"/>
    </row>
    <row r="25" spans="2:59" ht="12.75">
      <c r="B25" s="147"/>
      <c r="C25" s="84"/>
      <c r="D25" s="27"/>
      <c r="E25" s="28" t="s">
        <v>19</v>
      </c>
      <c r="F25" s="73"/>
      <c r="G25" s="30">
        <f t="shared" si="12"/>
        <v>0</v>
      </c>
      <c r="H25" s="30">
        <f t="shared" si="13"/>
        <v>0</v>
      </c>
      <c r="I25" s="31">
        <f>SUM(G25:G27)</f>
        <v>0</v>
      </c>
      <c r="J25" s="31">
        <f>SUM(H25:H27)</f>
        <v>0</v>
      </c>
      <c r="K25" s="27"/>
      <c r="L25" s="28" t="s">
        <v>19</v>
      </c>
      <c r="M25" s="73"/>
      <c r="N25" s="30">
        <f aca="true" t="shared" si="14" ref="N25:N30">IF(K25&lt;=M25,0,1)</f>
        <v>0</v>
      </c>
      <c r="O25" s="30">
        <f aca="true" t="shared" si="15" ref="O25:O30">IF(M25&lt;=K25,0,1)</f>
        <v>0</v>
      </c>
      <c r="P25" s="31">
        <f>SUM(N25:N27)</f>
        <v>0</v>
      </c>
      <c r="Q25" s="31">
        <f>SUM(O25:O27)</f>
        <v>0</v>
      </c>
      <c r="R25" s="20"/>
      <c r="S25" s="21"/>
      <c r="T25" s="22"/>
      <c r="U25" s="23"/>
      <c r="V25" s="24"/>
      <c r="W25" s="25"/>
      <c r="X25" s="26"/>
      <c r="Y25" s="27">
        <f>T28</f>
        <v>0</v>
      </c>
      <c r="Z25" s="28" t="s">
        <v>19</v>
      </c>
      <c r="AA25" s="29">
        <f>R28</f>
        <v>0</v>
      </c>
      <c r="AB25" s="30">
        <f t="shared" si="10"/>
        <v>0</v>
      </c>
      <c r="AC25" s="30">
        <f t="shared" si="11"/>
        <v>0</v>
      </c>
      <c r="AD25" s="31">
        <f>SUM(AB25:AB27)</f>
        <v>0</v>
      </c>
      <c r="AE25" s="142">
        <f>SUM(AC25:AC27)</f>
        <v>0</v>
      </c>
      <c r="AF25" s="33"/>
      <c r="AG25" s="33"/>
      <c r="AH25" s="34"/>
      <c r="AI25" s="35"/>
      <c r="AJ25" s="33"/>
      <c r="AK25" s="34"/>
      <c r="AL25" s="51"/>
      <c r="AM25" s="51"/>
      <c r="AN25" s="51"/>
      <c r="AO25" s="53"/>
      <c r="AQ25" t="str">
        <f>CONCATENATE(C26," - ",C29)</f>
        <v>Simon Levente - </v>
      </c>
      <c r="AV25" t="str">
        <f>CONCATENATE(C26,"-",C29)</f>
        <v>Simon Levente-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84"/>
    </row>
    <row r="26" spans="2:59" ht="12.75">
      <c r="B26" s="38" t="s">
        <v>10</v>
      </c>
      <c r="C26" t="s">
        <v>142</v>
      </c>
      <c r="D26" s="45"/>
      <c r="E26" s="46" t="s">
        <v>19</v>
      </c>
      <c r="F26" s="74"/>
      <c r="G26" s="48">
        <f t="shared" si="12"/>
        <v>0</v>
      </c>
      <c r="H26" s="48">
        <f t="shared" si="13"/>
        <v>0</v>
      </c>
      <c r="I26" s="49">
        <f>IF(I25&lt;=J25,0,1)</f>
        <v>0</v>
      </c>
      <c r="J26" s="49">
        <f>IF(J25&lt;=I25,0,1)</f>
        <v>0</v>
      </c>
      <c r="K26" s="45"/>
      <c r="L26" s="46" t="s">
        <v>19</v>
      </c>
      <c r="M26" s="74"/>
      <c r="N26" s="48">
        <f t="shared" si="14"/>
        <v>0</v>
      </c>
      <c r="O26" s="48">
        <f t="shared" si="15"/>
        <v>0</v>
      </c>
      <c r="P26" s="49">
        <f>IF(P25&lt;=Q25,0,1)</f>
        <v>0</v>
      </c>
      <c r="Q26" s="49">
        <f>IF(Q25&lt;=P25,0,1)</f>
        <v>0</v>
      </c>
      <c r="R26" s="39"/>
      <c r="S26" s="40"/>
      <c r="T26" s="41"/>
      <c r="U26" s="42"/>
      <c r="V26" s="43"/>
      <c r="W26" s="43"/>
      <c r="X26" s="44"/>
      <c r="Y26" s="45">
        <f>T29</f>
        <v>0</v>
      </c>
      <c r="Z26" s="46" t="s">
        <v>19</v>
      </c>
      <c r="AA26" s="47">
        <f>R29</f>
        <v>0</v>
      </c>
      <c r="AB26" s="48">
        <f t="shared" si="10"/>
        <v>0</v>
      </c>
      <c r="AC26" s="48">
        <f t="shared" si="11"/>
        <v>0</v>
      </c>
      <c r="AD26" s="49">
        <f>IF(AD25&lt;=AE25,0,1)</f>
        <v>0</v>
      </c>
      <c r="AE26" s="137">
        <f>IF(AE25&lt;=AD25,0,1)</f>
        <v>0</v>
      </c>
      <c r="AF26" s="51">
        <f>SUM(D25:D27,K25:K27,Y25:Y27)</f>
        <v>0</v>
      </c>
      <c r="AG26" s="46" t="s">
        <v>19</v>
      </c>
      <c r="AH26" s="51">
        <f>SUM(F25:F27,M25:M27,AA25:AA27)</f>
        <v>0</v>
      </c>
      <c r="AI26" s="52">
        <f>SUM(I25,P25,AD25)</f>
        <v>0</v>
      </c>
      <c r="AJ26" s="46" t="s">
        <v>19</v>
      </c>
      <c r="AK26" s="47">
        <f>J25+Q25+AE25</f>
        <v>0</v>
      </c>
      <c r="AL26" s="52">
        <f>SUM(I26,P26,AD26)</f>
        <v>0</v>
      </c>
      <c r="AM26" s="46" t="s">
        <v>19</v>
      </c>
      <c r="AN26" s="47">
        <f>SUM(J26,Q26,AE26)</f>
        <v>0</v>
      </c>
      <c r="AO26" s="53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20</v>
      </c>
      <c r="BG26" s="84"/>
    </row>
    <row r="27" spans="1:59" ht="13.5" thickBot="1">
      <c r="A27" s="2"/>
      <c r="B27" s="77"/>
      <c r="C27" s="146" t="s">
        <v>63</v>
      </c>
      <c r="D27" s="61"/>
      <c r="E27" s="62" t="s">
        <v>19</v>
      </c>
      <c r="F27" s="75"/>
      <c r="G27" s="64">
        <f t="shared" si="12"/>
        <v>0</v>
      </c>
      <c r="H27" s="64">
        <f t="shared" si="13"/>
        <v>0</v>
      </c>
      <c r="I27" s="65"/>
      <c r="J27" s="132"/>
      <c r="K27" s="145"/>
      <c r="L27" s="62" t="s">
        <v>19</v>
      </c>
      <c r="M27" s="75"/>
      <c r="N27" s="64">
        <f t="shared" si="14"/>
        <v>0</v>
      </c>
      <c r="O27" s="64">
        <f t="shared" si="15"/>
        <v>0</v>
      </c>
      <c r="P27" s="65"/>
      <c r="Q27" s="132"/>
      <c r="R27" s="55"/>
      <c r="S27" s="56"/>
      <c r="T27" s="57"/>
      <c r="U27" s="59"/>
      <c r="V27" s="59"/>
      <c r="W27" s="59"/>
      <c r="X27" s="60"/>
      <c r="Y27" s="45">
        <f>T30</f>
        <v>0</v>
      </c>
      <c r="Z27" s="62" t="s">
        <v>19</v>
      </c>
      <c r="AA27" s="47">
        <f>R30</f>
        <v>0</v>
      </c>
      <c r="AB27" s="64">
        <f t="shared" si="10"/>
        <v>0</v>
      </c>
      <c r="AC27" s="64">
        <f t="shared" si="11"/>
        <v>0</v>
      </c>
      <c r="AD27" s="65"/>
      <c r="AE27" s="132"/>
      <c r="AF27" s="67"/>
      <c r="AG27" s="67"/>
      <c r="AH27" s="68"/>
      <c r="AI27" s="69"/>
      <c r="AJ27" s="67"/>
      <c r="AK27" s="68"/>
      <c r="AL27" s="70"/>
      <c r="AM27" s="70"/>
      <c r="AN27" s="70"/>
      <c r="AO27" s="71"/>
      <c r="AR27">
        <f>IF(AL26&lt;AN26,1,0)</f>
        <v>0</v>
      </c>
      <c r="AS27">
        <f>IF(AL26&lt;AN26,1,0)</f>
        <v>0</v>
      </c>
      <c r="AT27">
        <f>IF(AL26&lt;AN26,1,0)</f>
        <v>0</v>
      </c>
      <c r="BG27" s="84"/>
    </row>
    <row r="28" spans="1:59" ht="12.75">
      <c r="A28" s="2"/>
      <c r="B28" s="144"/>
      <c r="C28" s="143"/>
      <c r="D28" s="45"/>
      <c r="E28" s="28" t="s">
        <v>19</v>
      </c>
      <c r="F28" s="138"/>
      <c r="G28" s="30">
        <f t="shared" si="12"/>
        <v>0</v>
      </c>
      <c r="H28" s="30">
        <f t="shared" si="13"/>
        <v>0</v>
      </c>
      <c r="I28" s="31">
        <f>SUM(G28:G30)</f>
        <v>0</v>
      </c>
      <c r="J28" s="142">
        <f>SUM(H28:H30)</f>
        <v>0</v>
      </c>
      <c r="K28" s="139"/>
      <c r="L28" s="28" t="s">
        <v>19</v>
      </c>
      <c r="M28" s="138"/>
      <c r="N28" s="30">
        <f t="shared" si="14"/>
        <v>0</v>
      </c>
      <c r="O28" s="30">
        <f t="shared" si="15"/>
        <v>0</v>
      </c>
      <c r="P28" s="31">
        <f>SUM(N28:N30)</f>
        <v>0</v>
      </c>
      <c r="Q28" s="142">
        <f>SUM(O28:O30)</f>
        <v>0</v>
      </c>
      <c r="R28" s="139"/>
      <c r="S28" s="28" t="s">
        <v>19</v>
      </c>
      <c r="T28" s="138"/>
      <c r="U28" s="30">
        <f>IF(R28&lt;=T28,0,1)</f>
        <v>0</v>
      </c>
      <c r="V28" s="30">
        <f>IF(T28&lt;=R28,0,1)</f>
        <v>0</v>
      </c>
      <c r="W28" s="31">
        <f>SUM(U28:U30)</f>
        <v>0</v>
      </c>
      <c r="X28" s="142">
        <f>SUM(V28:V30)</f>
        <v>0</v>
      </c>
      <c r="Y28" s="20"/>
      <c r="Z28" s="21"/>
      <c r="AA28" s="22"/>
      <c r="AB28" s="24"/>
      <c r="AC28" s="24"/>
      <c r="AD28" s="24"/>
      <c r="AE28" s="26"/>
      <c r="AF28" s="76"/>
      <c r="AG28" s="76"/>
      <c r="AH28" s="34"/>
      <c r="AI28" s="76"/>
      <c r="AJ28" s="76"/>
      <c r="AK28" s="34"/>
      <c r="AL28" s="76"/>
      <c r="AM28" s="76"/>
      <c r="AN28" s="34"/>
      <c r="AO28" s="34"/>
      <c r="AQ28" t="str">
        <f>CONCATENATE(C29," - ",C33)</f>
        <v> - JÁTÉKOS</v>
      </c>
      <c r="AV28" t="str">
        <f>CONCATENATE(C29,"-",C33)</f>
        <v>-JÁTÉKOS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84"/>
    </row>
    <row r="29" spans="1:59" ht="12.75">
      <c r="A29" s="2"/>
      <c r="B29" s="141" t="s">
        <v>60</v>
      </c>
      <c r="D29" s="45"/>
      <c r="E29" s="46" t="s">
        <v>19</v>
      </c>
      <c r="F29" s="138"/>
      <c r="G29" s="48">
        <f t="shared" si="12"/>
        <v>0</v>
      </c>
      <c r="H29" s="48">
        <f t="shared" si="13"/>
        <v>0</v>
      </c>
      <c r="I29" s="49">
        <f>IF(I28&lt;=J28,0,1)</f>
        <v>0</v>
      </c>
      <c r="J29" s="137">
        <f>IF(J28&lt;=I28,0,1)</f>
        <v>0</v>
      </c>
      <c r="K29" s="140"/>
      <c r="L29" s="46" t="s">
        <v>19</v>
      </c>
      <c r="M29" s="138"/>
      <c r="N29" s="48">
        <f t="shared" si="14"/>
        <v>0</v>
      </c>
      <c r="O29" s="48">
        <f t="shared" si="15"/>
        <v>0</v>
      </c>
      <c r="P29" s="49">
        <f>IF(P28&lt;=Q28,0,1)</f>
        <v>0</v>
      </c>
      <c r="Q29" s="137">
        <f>IF(Q28&lt;=P28,0,1)</f>
        <v>0</v>
      </c>
      <c r="R29" s="139"/>
      <c r="S29" s="46" t="s">
        <v>19</v>
      </c>
      <c r="T29" s="138"/>
      <c r="U29" s="48">
        <f>IF(R29&lt;=T29,0,1)</f>
        <v>0</v>
      </c>
      <c r="V29" s="48">
        <f>IF(T29&lt;=R29,0,1)</f>
        <v>0</v>
      </c>
      <c r="W29" s="49">
        <f>IF(W28&lt;=X28,0,1)</f>
        <v>0</v>
      </c>
      <c r="X29" s="137">
        <f>IF(X28&lt;=W28,0,1)</f>
        <v>0</v>
      </c>
      <c r="Y29" s="39"/>
      <c r="Z29" s="40"/>
      <c r="AA29" s="41"/>
      <c r="AB29" s="43"/>
      <c r="AC29" s="43"/>
      <c r="AD29" s="43"/>
      <c r="AE29" s="44"/>
      <c r="AF29" s="51">
        <f>SUM(D28:D30,K28:K30,R28:R30)</f>
        <v>0</v>
      </c>
      <c r="AG29" s="46" t="s">
        <v>19</v>
      </c>
      <c r="AH29" s="51">
        <f>SUM(F28:F30,M28:M30,T28:T30)</f>
        <v>0</v>
      </c>
      <c r="AI29" s="52">
        <f>SUM(I28,P28,W28)</f>
        <v>0</v>
      </c>
      <c r="AJ29" s="46" t="s">
        <v>19</v>
      </c>
      <c r="AK29" s="47">
        <f>J28+Q28+X28</f>
        <v>0</v>
      </c>
      <c r="AL29" s="52">
        <f>SUM(I29,P29,W29)</f>
        <v>0</v>
      </c>
      <c r="AM29" s="46" t="s">
        <v>19</v>
      </c>
      <c r="AN29" s="47">
        <f>SUM(J29,Q29,X29)</f>
        <v>0</v>
      </c>
      <c r="AO29" s="53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84"/>
    </row>
    <row r="30" spans="1:59" ht="13.5" thickBot="1">
      <c r="A30" s="2"/>
      <c r="B30" s="136"/>
      <c r="C30" s="151"/>
      <c r="D30" s="134"/>
      <c r="E30" s="62" t="s">
        <v>19</v>
      </c>
      <c r="F30" s="133"/>
      <c r="G30" s="64">
        <f t="shared" si="12"/>
        <v>0</v>
      </c>
      <c r="H30" s="64">
        <f t="shared" si="13"/>
        <v>0</v>
      </c>
      <c r="I30" s="65"/>
      <c r="J30" s="132"/>
      <c r="K30" s="134"/>
      <c r="L30" s="62" t="s">
        <v>19</v>
      </c>
      <c r="M30" s="133"/>
      <c r="N30" s="64">
        <f t="shared" si="14"/>
        <v>0</v>
      </c>
      <c r="O30" s="64">
        <f t="shared" si="15"/>
        <v>0</v>
      </c>
      <c r="P30" s="65"/>
      <c r="Q30" s="132"/>
      <c r="R30" s="134"/>
      <c r="S30" s="62" t="s">
        <v>19</v>
      </c>
      <c r="T30" s="133"/>
      <c r="U30" s="64">
        <f>IF(R30&lt;=T30,0,1)</f>
        <v>0</v>
      </c>
      <c r="V30" s="64">
        <f>IF(T30&lt;=R30,0,1)</f>
        <v>0</v>
      </c>
      <c r="W30" s="65"/>
      <c r="X30" s="132"/>
      <c r="Y30" s="55"/>
      <c r="Z30" s="56"/>
      <c r="AA30" s="57"/>
      <c r="AB30" s="59"/>
      <c r="AC30" s="59"/>
      <c r="AD30" s="59"/>
      <c r="AE30" s="60"/>
      <c r="AF30" s="67"/>
      <c r="AG30" s="67"/>
      <c r="AH30" s="68"/>
      <c r="AI30" s="67"/>
      <c r="AJ30" s="67"/>
      <c r="AK30" s="68"/>
      <c r="AL30" s="67"/>
      <c r="AM30" s="67"/>
      <c r="AN30" s="68"/>
      <c r="AO30" s="68"/>
      <c r="AR30">
        <f>IF(AL29&lt;AN29,1,0)</f>
        <v>0</v>
      </c>
      <c r="AS30">
        <f>IF(AL29&lt;AN29,1,0)</f>
        <v>0</v>
      </c>
      <c r="AT30">
        <f>IF(AL29&lt;AN29,1,0)</f>
        <v>0</v>
      </c>
      <c r="BG30" s="84"/>
    </row>
    <row r="31" spans="3:59" ht="12.75">
      <c r="C31" s="219" t="s">
        <v>132</v>
      </c>
      <c r="BG31" s="84"/>
    </row>
    <row r="32" spans="26:59" ht="13.5" thickBot="1">
      <c r="Z32" s="150"/>
      <c r="AR32" t="s">
        <v>0</v>
      </c>
      <c r="AU32" t="s">
        <v>1</v>
      </c>
      <c r="BG32" s="84"/>
    </row>
    <row r="33" spans="1:59" ht="15" thickBot="1">
      <c r="A33" s="2"/>
      <c r="B33" s="3" t="s">
        <v>2</v>
      </c>
      <c r="C33" s="4" t="s">
        <v>62</v>
      </c>
      <c r="D33" s="5"/>
      <c r="E33" s="6" t="str">
        <f>B35</f>
        <v>A</v>
      </c>
      <c r="F33" s="7"/>
      <c r="G33" s="8"/>
      <c r="H33" s="8"/>
      <c r="I33" s="8"/>
      <c r="J33" s="8"/>
      <c r="K33" s="5"/>
      <c r="L33" s="9" t="str">
        <f>B38</f>
        <v>B</v>
      </c>
      <c r="M33" s="10"/>
      <c r="N33" s="11"/>
      <c r="O33" s="11"/>
      <c r="P33" s="11"/>
      <c r="Q33" s="11"/>
      <c r="R33" s="12"/>
      <c r="S33" s="9" t="str">
        <f>B41</f>
        <v>C</v>
      </c>
      <c r="T33" s="10"/>
      <c r="U33" s="11"/>
      <c r="V33" s="11"/>
      <c r="W33" s="11"/>
      <c r="X33" s="10"/>
      <c r="Y33" s="12"/>
      <c r="Z33" s="149" t="s">
        <v>60</v>
      </c>
      <c r="AA33" s="10"/>
      <c r="AB33" s="11"/>
      <c r="AC33" s="11"/>
      <c r="AD33" s="11"/>
      <c r="AE33" s="10"/>
      <c r="AF33" s="11"/>
      <c r="AG33" s="14" t="s">
        <v>4</v>
      </c>
      <c r="AH33" s="10"/>
      <c r="AI33" s="12"/>
      <c r="AJ33" s="14" t="s">
        <v>5</v>
      </c>
      <c r="AK33" s="10"/>
      <c r="AL33" s="11"/>
      <c r="AM33" s="14" t="s">
        <v>6</v>
      </c>
      <c r="AN33" s="10"/>
      <c r="AO33" s="15" t="s">
        <v>7</v>
      </c>
      <c r="AQ33" s="16"/>
      <c r="AR33" s="16" t="s">
        <v>8</v>
      </c>
      <c r="AS33" s="16" t="s">
        <v>9</v>
      </c>
      <c r="AT33" s="16" t="s">
        <v>10</v>
      </c>
      <c r="AU33" s="16"/>
      <c r="AV33" s="16" t="s">
        <v>11</v>
      </c>
      <c r="AW33" s="16"/>
      <c r="AX33" s="16" t="s">
        <v>12</v>
      </c>
      <c r="AY33" s="16" t="s">
        <v>13</v>
      </c>
      <c r="AZ33" s="16" t="s">
        <v>14</v>
      </c>
      <c r="BA33" s="16" t="s">
        <v>15</v>
      </c>
      <c r="BB33" s="16" t="s">
        <v>16</v>
      </c>
      <c r="BC33" s="16" t="s">
        <v>17</v>
      </c>
      <c r="BD33" s="16" t="s">
        <v>61</v>
      </c>
      <c r="BE33" s="16" t="s">
        <v>18</v>
      </c>
      <c r="BG33" s="84"/>
    </row>
    <row r="34" spans="2:59" ht="12.75">
      <c r="B34" s="18"/>
      <c r="C34" s="19"/>
      <c r="D34" s="20"/>
      <c r="E34" s="21"/>
      <c r="F34" s="22"/>
      <c r="G34" s="23"/>
      <c r="H34" s="24"/>
      <c r="I34" s="25"/>
      <c r="J34" s="26"/>
      <c r="K34" s="27">
        <f>F37</f>
        <v>0</v>
      </c>
      <c r="L34" s="28" t="s">
        <v>19</v>
      </c>
      <c r="M34" s="29">
        <f>D37</f>
        <v>0</v>
      </c>
      <c r="N34" s="30">
        <f>IF(K34&lt;=M34,0,1)</f>
        <v>0</v>
      </c>
      <c r="O34" s="30">
        <f>IF(M34&lt;=K34,0,1)</f>
        <v>0</v>
      </c>
      <c r="P34" s="31">
        <f>SUM(N34:N36)</f>
        <v>0</v>
      </c>
      <c r="Q34" s="31">
        <f>SUM(O34:O36)</f>
        <v>0</v>
      </c>
      <c r="R34" s="27">
        <f>F40</f>
        <v>0</v>
      </c>
      <c r="S34" s="28" t="s">
        <v>19</v>
      </c>
      <c r="T34" s="29">
        <f>D40</f>
        <v>0</v>
      </c>
      <c r="U34" s="30">
        <f aca="true" t="shared" si="16" ref="U34:U39">IF(R34&lt;=T34,0,1)</f>
        <v>0</v>
      </c>
      <c r="V34" s="30">
        <f aca="true" t="shared" si="17" ref="V34:V39">IF(T34&lt;=R34,0,1)</f>
        <v>0</v>
      </c>
      <c r="W34" s="31">
        <f>SUM(U34:U36)</f>
        <v>0</v>
      </c>
      <c r="X34" s="142">
        <f>SUM(V34:V36)</f>
        <v>0</v>
      </c>
      <c r="Y34" s="27">
        <f>F43</f>
        <v>0</v>
      </c>
      <c r="Z34" s="28" t="s">
        <v>19</v>
      </c>
      <c r="AA34" s="29">
        <f>D43</f>
        <v>0</v>
      </c>
      <c r="AB34" s="30">
        <f aca="true" t="shared" si="18" ref="AB34:AB42">IF(Y34&lt;=AA34,0,1)</f>
        <v>0</v>
      </c>
      <c r="AC34" s="30">
        <f aca="true" t="shared" si="19" ref="AC34:AC42">IF(AA34&lt;=Y34,0,1)</f>
        <v>0</v>
      </c>
      <c r="AD34" s="31">
        <f>SUM(AB34:AB36)</f>
        <v>0</v>
      </c>
      <c r="AE34" s="142">
        <f>SUM(AC34:AC36)</f>
        <v>0</v>
      </c>
      <c r="AF34" s="33"/>
      <c r="AG34" s="33"/>
      <c r="AH34" s="34"/>
      <c r="AI34" s="35"/>
      <c r="AJ34" s="33"/>
      <c r="AK34" s="34"/>
      <c r="AL34" s="36"/>
      <c r="AM34" s="36"/>
      <c r="AN34" s="36"/>
      <c r="AO34" s="37"/>
      <c r="AQ34" t="str">
        <f>CONCATENATE(C35," - ",C38)</f>
        <v> - </v>
      </c>
      <c r="AV34" t="str">
        <f>CONCATENATE(C35,"-",C38)</f>
        <v>-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84"/>
    </row>
    <row r="35" spans="2:59" ht="12.75">
      <c r="B35" s="38" t="s">
        <v>8</v>
      </c>
      <c r="D35" s="39"/>
      <c r="E35" s="40"/>
      <c r="F35" s="41"/>
      <c r="G35" s="42"/>
      <c r="H35" s="43"/>
      <c r="I35" s="43"/>
      <c r="J35" s="44"/>
      <c r="K35" s="45">
        <f>F38</f>
        <v>0</v>
      </c>
      <c r="L35" s="46" t="s">
        <v>19</v>
      </c>
      <c r="M35" s="47">
        <f>D38</f>
        <v>0</v>
      </c>
      <c r="N35" s="48">
        <f>IF(K35&lt;=M35,0,1)</f>
        <v>0</v>
      </c>
      <c r="O35" s="48">
        <f>IF(M35&lt;=K35,0,1)</f>
        <v>0</v>
      </c>
      <c r="P35" s="49">
        <f>IF(P34&lt;=Q34,0,1)</f>
        <v>0</v>
      </c>
      <c r="Q35" s="49">
        <f>IF(Q34&lt;=P34,0,1)</f>
        <v>0</v>
      </c>
      <c r="R35" s="45">
        <f>F41</f>
        <v>0</v>
      </c>
      <c r="S35" s="46" t="s">
        <v>19</v>
      </c>
      <c r="T35" s="47">
        <f>D41</f>
        <v>0</v>
      </c>
      <c r="U35" s="48">
        <f t="shared" si="16"/>
        <v>0</v>
      </c>
      <c r="V35" s="48">
        <f t="shared" si="17"/>
        <v>0</v>
      </c>
      <c r="W35" s="49">
        <f>IF(W34&lt;=X34,0,1)</f>
        <v>0</v>
      </c>
      <c r="X35" s="137">
        <f>IF(X34&lt;=W34,0,1)</f>
        <v>0</v>
      </c>
      <c r="Y35" s="45">
        <f>F44</f>
        <v>0</v>
      </c>
      <c r="Z35" s="46" t="s">
        <v>19</v>
      </c>
      <c r="AA35" s="47">
        <f>D44</f>
        <v>0</v>
      </c>
      <c r="AB35" s="48">
        <f t="shared" si="18"/>
        <v>0</v>
      </c>
      <c r="AC35" s="48">
        <f t="shared" si="19"/>
        <v>0</v>
      </c>
      <c r="AD35" s="49">
        <f>IF(AD34&lt;=AE34,0,1)</f>
        <v>0</v>
      </c>
      <c r="AE35" s="137">
        <f>IF(AE34&lt;=AD34,0,1)</f>
        <v>0</v>
      </c>
      <c r="AF35" s="51">
        <f>SUM(K34:K36,R34:R36,Y34:Y36)</f>
        <v>0</v>
      </c>
      <c r="AG35" s="46" t="s">
        <v>19</v>
      </c>
      <c r="AH35" s="51">
        <f>SUM(M34:M36,T34:T36,AA34:AA36)</f>
        <v>0</v>
      </c>
      <c r="AI35" s="52">
        <f>SUM(P34,W34,AD34)</f>
        <v>0</v>
      </c>
      <c r="AJ35" s="46" t="s">
        <v>19</v>
      </c>
      <c r="AK35" s="47">
        <f>Q34+X34+AE34</f>
        <v>0</v>
      </c>
      <c r="AL35" s="52">
        <f>SUM(P35,W35,AD35)</f>
        <v>0</v>
      </c>
      <c r="AM35" s="46" t="s">
        <v>19</v>
      </c>
      <c r="AN35" s="47">
        <f>SUM(Q35,X35,AE35)</f>
        <v>0</v>
      </c>
      <c r="AO35" s="53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84"/>
    </row>
    <row r="36" spans="2:59" ht="13.5" thickBot="1">
      <c r="B36" s="77"/>
      <c r="C36" s="146"/>
      <c r="D36" s="55"/>
      <c r="E36" s="56"/>
      <c r="F36" s="57"/>
      <c r="G36" s="58"/>
      <c r="H36" s="59"/>
      <c r="I36" s="59"/>
      <c r="J36" s="60"/>
      <c r="K36" s="61">
        <f>F39</f>
        <v>0</v>
      </c>
      <c r="L36" s="62" t="s">
        <v>19</v>
      </c>
      <c r="M36" s="63">
        <f>D39</f>
        <v>0</v>
      </c>
      <c r="N36" s="64">
        <f>IF(K36&lt;=M36,0,1)</f>
        <v>0</v>
      </c>
      <c r="O36" s="64">
        <f>IF(M36&lt;=K36,0,1)</f>
        <v>0</v>
      </c>
      <c r="P36" s="65"/>
      <c r="Q36" s="65"/>
      <c r="R36" s="45">
        <f>F42</f>
        <v>0</v>
      </c>
      <c r="S36" s="46" t="s">
        <v>19</v>
      </c>
      <c r="T36" s="47">
        <f>D42</f>
        <v>0</v>
      </c>
      <c r="U36" s="64">
        <f t="shared" si="16"/>
        <v>0</v>
      </c>
      <c r="V36" s="64">
        <f t="shared" si="17"/>
        <v>0</v>
      </c>
      <c r="W36" s="65"/>
      <c r="X36" s="132"/>
      <c r="Y36" s="45">
        <f>F45</f>
        <v>0</v>
      </c>
      <c r="Z36" s="62" t="s">
        <v>19</v>
      </c>
      <c r="AA36" s="47">
        <f>D45</f>
        <v>0</v>
      </c>
      <c r="AB36" s="64">
        <f t="shared" si="18"/>
        <v>0</v>
      </c>
      <c r="AC36" s="64">
        <f t="shared" si="19"/>
        <v>0</v>
      </c>
      <c r="AD36" s="65"/>
      <c r="AE36" s="132"/>
      <c r="AF36" s="67"/>
      <c r="AG36" s="67"/>
      <c r="AH36" s="68"/>
      <c r="AI36" s="69"/>
      <c r="AJ36" s="67"/>
      <c r="AK36" s="68"/>
      <c r="AL36" s="70"/>
      <c r="AM36" s="70"/>
      <c r="AN36" s="70"/>
      <c r="AO36" s="71"/>
      <c r="AR36">
        <f>IF(AL35&lt;AN35,1,0)</f>
        <v>0</v>
      </c>
      <c r="AS36">
        <f>IF(AL35&lt;AN35,1,0)</f>
        <v>0</v>
      </c>
      <c r="AT36">
        <f>IF(AL35&lt;AN35,1,0)</f>
        <v>0</v>
      </c>
      <c r="BG36" s="84"/>
    </row>
    <row r="37" spans="2:59" ht="12.75">
      <c r="B37" s="147"/>
      <c r="C37" s="84"/>
      <c r="D37" s="27"/>
      <c r="E37" s="28" t="s">
        <v>19</v>
      </c>
      <c r="F37" s="73"/>
      <c r="G37" s="30">
        <f aca="true" t="shared" si="20" ref="G37:G45">IF(D37&lt;=F37,0,1)</f>
        <v>0</v>
      </c>
      <c r="H37" s="30">
        <f aca="true" t="shared" si="21" ref="H37:H45">IF(F37&lt;=D37,0,1)</f>
        <v>0</v>
      </c>
      <c r="I37" s="31">
        <f>SUM(G37:G39)</f>
        <v>0</v>
      </c>
      <c r="J37" s="31">
        <f>SUM(H37:H39)</f>
        <v>0</v>
      </c>
      <c r="K37" s="20"/>
      <c r="L37" s="21"/>
      <c r="M37" s="22"/>
      <c r="N37" s="23"/>
      <c r="O37" s="24"/>
      <c r="P37" s="25"/>
      <c r="Q37" s="26"/>
      <c r="R37" s="27">
        <f>M40</f>
        <v>0</v>
      </c>
      <c r="S37" s="28" t="s">
        <v>19</v>
      </c>
      <c r="T37" s="29">
        <f>K40</f>
        <v>0</v>
      </c>
      <c r="U37" s="30">
        <f t="shared" si="16"/>
        <v>0</v>
      </c>
      <c r="V37" s="30">
        <f t="shared" si="17"/>
        <v>0</v>
      </c>
      <c r="W37" s="31">
        <f>SUM(U37:U39)</f>
        <v>0</v>
      </c>
      <c r="X37" s="142">
        <f>SUM(V37:V39)</f>
        <v>0</v>
      </c>
      <c r="Y37" s="27">
        <f>M43</f>
        <v>0</v>
      </c>
      <c r="Z37" s="28" t="s">
        <v>19</v>
      </c>
      <c r="AA37" s="29">
        <f>K43</f>
        <v>0</v>
      </c>
      <c r="AB37" s="30">
        <f t="shared" si="18"/>
        <v>0</v>
      </c>
      <c r="AC37" s="30">
        <f t="shared" si="19"/>
        <v>0</v>
      </c>
      <c r="AD37" s="31">
        <f>SUM(AB37:AB39)</f>
        <v>0</v>
      </c>
      <c r="AE37" s="142">
        <f>SUM(AC37:AC39)</f>
        <v>0</v>
      </c>
      <c r="AF37" s="33"/>
      <c r="AG37" s="33"/>
      <c r="AH37" s="34"/>
      <c r="AI37" s="35"/>
      <c r="AJ37" s="33"/>
      <c r="AK37" s="34"/>
      <c r="AL37" s="51"/>
      <c r="AM37" s="51"/>
      <c r="AN37" s="51"/>
      <c r="AO37" s="53"/>
      <c r="AQ37" t="str">
        <f>CONCATENATE(C38," - ",C41)</f>
        <v> - </v>
      </c>
      <c r="AV37" t="str">
        <f>CONCATENATE(C38,"-",C41)</f>
        <v>-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84"/>
    </row>
    <row r="38" spans="2:59" ht="12.75">
      <c r="B38" s="38" t="s">
        <v>9</v>
      </c>
      <c r="D38" s="45"/>
      <c r="E38" s="46" t="s">
        <v>19</v>
      </c>
      <c r="F38" s="74"/>
      <c r="G38" s="48">
        <f t="shared" si="20"/>
        <v>0</v>
      </c>
      <c r="H38" s="48">
        <f t="shared" si="21"/>
        <v>0</v>
      </c>
      <c r="I38" s="49">
        <f>IF(I37&lt;=J37,0,1)</f>
        <v>0</v>
      </c>
      <c r="J38" s="49">
        <f>IF(J37&lt;=I37,0,1)</f>
        <v>0</v>
      </c>
      <c r="K38" s="39"/>
      <c r="L38" s="40"/>
      <c r="M38" s="41"/>
      <c r="N38" s="42"/>
      <c r="O38" s="43"/>
      <c r="P38" s="43"/>
      <c r="Q38" s="44"/>
      <c r="R38" s="45">
        <f>M41</f>
        <v>0</v>
      </c>
      <c r="S38" s="46" t="s">
        <v>19</v>
      </c>
      <c r="T38" s="47">
        <f>K41</f>
        <v>0</v>
      </c>
      <c r="U38" s="48">
        <f t="shared" si="16"/>
        <v>0</v>
      </c>
      <c r="V38" s="48">
        <f t="shared" si="17"/>
        <v>0</v>
      </c>
      <c r="W38" s="49">
        <f>IF(W37&lt;=X37,0,1)</f>
        <v>0</v>
      </c>
      <c r="X38" s="137">
        <f>IF(X37&lt;=W37,0,1)</f>
        <v>0</v>
      </c>
      <c r="Y38" s="45">
        <f>M44</f>
        <v>0</v>
      </c>
      <c r="Z38" s="46" t="s">
        <v>19</v>
      </c>
      <c r="AA38" s="47">
        <f>K44</f>
        <v>0</v>
      </c>
      <c r="AB38" s="48">
        <f t="shared" si="18"/>
        <v>0</v>
      </c>
      <c r="AC38" s="48">
        <f t="shared" si="19"/>
        <v>0</v>
      </c>
      <c r="AD38" s="49">
        <f>IF(AD37&lt;=AE37,0,1)</f>
        <v>0</v>
      </c>
      <c r="AE38" s="137">
        <f>IF(AE37&lt;=AD37,0,1)</f>
        <v>0</v>
      </c>
      <c r="AF38" s="51">
        <f>SUM(D37:D39,R37:R39,Y37:Y39)</f>
        <v>0</v>
      </c>
      <c r="AG38" s="46" t="s">
        <v>19</v>
      </c>
      <c r="AH38" s="51">
        <f>SUM(F37:F39,T37:T39,AA37:AA39)</f>
        <v>0</v>
      </c>
      <c r="AI38" s="52">
        <f>SUM(I37,W37,AD37)</f>
        <v>0</v>
      </c>
      <c r="AJ38" s="46" t="s">
        <v>19</v>
      </c>
      <c r="AK38" s="47">
        <f>J37+X37+AE37</f>
        <v>0</v>
      </c>
      <c r="AL38" s="52">
        <f>SUM(I38,W38,AD38)</f>
        <v>0</v>
      </c>
      <c r="AM38" s="46" t="s">
        <v>19</v>
      </c>
      <c r="AN38" s="47">
        <f>SUM(J38,X38,AE38)</f>
        <v>0</v>
      </c>
      <c r="AO38" s="53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84"/>
    </row>
    <row r="39" spans="2:59" ht="13.5" thickBot="1">
      <c r="B39" s="77"/>
      <c r="C39" s="148"/>
      <c r="D39" s="61"/>
      <c r="E39" s="62" t="s">
        <v>19</v>
      </c>
      <c r="F39" s="75"/>
      <c r="G39" s="64">
        <f t="shared" si="20"/>
        <v>0</v>
      </c>
      <c r="H39" s="64">
        <f t="shared" si="21"/>
        <v>0</v>
      </c>
      <c r="I39" s="65"/>
      <c r="J39" s="65"/>
      <c r="K39" s="55"/>
      <c r="L39" s="56"/>
      <c r="M39" s="57"/>
      <c r="N39" s="58"/>
      <c r="O39" s="59"/>
      <c r="P39" s="59"/>
      <c r="Q39" s="60"/>
      <c r="R39" s="61">
        <f>M42</f>
        <v>0</v>
      </c>
      <c r="S39" s="62" t="s">
        <v>19</v>
      </c>
      <c r="T39" s="63">
        <f>K42</f>
        <v>0</v>
      </c>
      <c r="U39" s="64">
        <f t="shared" si="16"/>
        <v>0</v>
      </c>
      <c r="V39" s="64">
        <f t="shared" si="17"/>
        <v>0</v>
      </c>
      <c r="W39" s="65"/>
      <c r="X39" s="132"/>
      <c r="Y39" s="45">
        <f>M45</f>
        <v>0</v>
      </c>
      <c r="Z39" s="62" t="s">
        <v>19</v>
      </c>
      <c r="AA39" s="47">
        <f>K45</f>
        <v>0</v>
      </c>
      <c r="AB39" s="64">
        <f t="shared" si="18"/>
        <v>0</v>
      </c>
      <c r="AC39" s="64">
        <f t="shared" si="19"/>
        <v>0</v>
      </c>
      <c r="AD39" s="65"/>
      <c r="AE39" s="132"/>
      <c r="AF39" s="67"/>
      <c r="AG39" s="67"/>
      <c r="AH39" s="68"/>
      <c r="AI39" s="76"/>
      <c r="AJ39" s="67"/>
      <c r="AK39" s="68"/>
      <c r="AL39" s="70"/>
      <c r="AM39" s="70"/>
      <c r="AN39" s="70"/>
      <c r="AO39" s="71"/>
      <c r="AR39">
        <f>IF(AL38&lt;AN38,1,0)</f>
        <v>0</v>
      </c>
      <c r="AS39">
        <f>IF(AL38&lt;AN38,1,0)</f>
        <v>0</v>
      </c>
      <c r="AT39">
        <f>IF(AL38&lt;AN38,1,0)</f>
        <v>0</v>
      </c>
      <c r="BG39" s="84"/>
    </row>
    <row r="40" spans="2:59" ht="12.75">
      <c r="B40" s="147"/>
      <c r="C40" s="84"/>
      <c r="D40" s="27"/>
      <c r="E40" s="28" t="s">
        <v>19</v>
      </c>
      <c r="F40" s="73"/>
      <c r="G40" s="30">
        <f t="shared" si="20"/>
        <v>0</v>
      </c>
      <c r="H40" s="30">
        <f t="shared" si="21"/>
        <v>0</v>
      </c>
      <c r="I40" s="31">
        <f>SUM(G40:G42)</f>
        <v>0</v>
      </c>
      <c r="J40" s="31">
        <f>SUM(H40:H42)</f>
        <v>0</v>
      </c>
      <c r="K40" s="27"/>
      <c r="L40" s="28" t="s">
        <v>19</v>
      </c>
      <c r="M40" s="73"/>
      <c r="N40" s="30">
        <f aca="true" t="shared" si="22" ref="N40:N45">IF(K40&lt;=M40,0,1)</f>
        <v>0</v>
      </c>
      <c r="O40" s="30">
        <f aca="true" t="shared" si="23" ref="O40:O45">IF(M40&lt;=K40,0,1)</f>
        <v>0</v>
      </c>
      <c r="P40" s="31">
        <f>SUM(N40:N42)</f>
        <v>0</v>
      </c>
      <c r="Q40" s="31">
        <f>SUM(O40:O42)</f>
        <v>0</v>
      </c>
      <c r="R40" s="20"/>
      <c r="S40" s="21"/>
      <c r="T40" s="22"/>
      <c r="U40" s="23"/>
      <c r="V40" s="24"/>
      <c r="W40" s="25"/>
      <c r="X40" s="26"/>
      <c r="Y40" s="27">
        <f>T43</f>
        <v>0</v>
      </c>
      <c r="Z40" s="28" t="s">
        <v>19</v>
      </c>
      <c r="AA40" s="29">
        <f>R43</f>
        <v>0</v>
      </c>
      <c r="AB40" s="30">
        <f t="shared" si="18"/>
        <v>0</v>
      </c>
      <c r="AC40" s="30">
        <f t="shared" si="19"/>
        <v>0</v>
      </c>
      <c r="AD40" s="31">
        <f>SUM(AB40:AB42)</f>
        <v>0</v>
      </c>
      <c r="AE40" s="142">
        <f>SUM(AC40:AC42)</f>
        <v>0</v>
      </c>
      <c r="AF40" s="33"/>
      <c r="AG40" s="33"/>
      <c r="AH40" s="34"/>
      <c r="AI40" s="35"/>
      <c r="AJ40" s="33"/>
      <c r="AK40" s="34"/>
      <c r="AL40" s="51"/>
      <c r="AM40" s="51"/>
      <c r="AN40" s="51"/>
      <c r="AO40" s="53"/>
      <c r="AQ40" t="str">
        <f>CONCATENATE(C41," - ",C44)</f>
        <v> - </v>
      </c>
      <c r="AV40" t="str">
        <f>CONCATENATE(C41,"-",C44)</f>
        <v>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84"/>
    </row>
    <row r="41" spans="2:59" ht="12.75">
      <c r="B41" s="38" t="s">
        <v>10</v>
      </c>
      <c r="D41" s="45"/>
      <c r="E41" s="46" t="s">
        <v>19</v>
      </c>
      <c r="F41" s="74"/>
      <c r="G41" s="48">
        <f t="shared" si="20"/>
        <v>0</v>
      </c>
      <c r="H41" s="48">
        <f t="shared" si="21"/>
        <v>0</v>
      </c>
      <c r="I41" s="49">
        <f>IF(I40&lt;=J40,0,1)</f>
        <v>0</v>
      </c>
      <c r="J41" s="49">
        <f>IF(J40&lt;=I40,0,1)</f>
        <v>0</v>
      </c>
      <c r="K41" s="45"/>
      <c r="L41" s="46" t="s">
        <v>19</v>
      </c>
      <c r="M41" s="74"/>
      <c r="N41" s="48">
        <f t="shared" si="22"/>
        <v>0</v>
      </c>
      <c r="O41" s="48">
        <f t="shared" si="23"/>
        <v>0</v>
      </c>
      <c r="P41" s="49">
        <f>IF(P40&lt;=Q40,0,1)</f>
        <v>0</v>
      </c>
      <c r="Q41" s="49">
        <f>IF(Q40&lt;=P40,0,1)</f>
        <v>0</v>
      </c>
      <c r="R41" s="39"/>
      <c r="S41" s="40"/>
      <c r="T41" s="41"/>
      <c r="U41" s="42"/>
      <c r="V41" s="43"/>
      <c r="W41" s="43"/>
      <c r="X41" s="44"/>
      <c r="Y41" s="45">
        <f>T44</f>
        <v>0</v>
      </c>
      <c r="Z41" s="46" t="s">
        <v>19</v>
      </c>
      <c r="AA41" s="47">
        <f>R44</f>
        <v>0</v>
      </c>
      <c r="AB41" s="48">
        <f t="shared" si="18"/>
        <v>0</v>
      </c>
      <c r="AC41" s="48">
        <f t="shared" si="19"/>
        <v>0</v>
      </c>
      <c r="AD41" s="49">
        <f>IF(AD40&lt;=AE40,0,1)</f>
        <v>0</v>
      </c>
      <c r="AE41" s="137">
        <f>IF(AE40&lt;=AD40,0,1)</f>
        <v>0</v>
      </c>
      <c r="AF41" s="51">
        <f>SUM(D40:D42,K40:K42,Y40:Y42)</f>
        <v>0</v>
      </c>
      <c r="AG41" s="46" t="s">
        <v>19</v>
      </c>
      <c r="AH41" s="51">
        <f>SUM(F40:F42,M40:M42,AA40:AA42)</f>
        <v>0</v>
      </c>
      <c r="AI41" s="52">
        <f>SUM(I40,P40,AD40)</f>
        <v>0</v>
      </c>
      <c r="AJ41" s="46" t="s">
        <v>19</v>
      </c>
      <c r="AK41" s="47">
        <f>J40+Q40+AE40</f>
        <v>0</v>
      </c>
      <c r="AL41" s="52">
        <f>SUM(I41,P41,AD41)</f>
        <v>0</v>
      </c>
      <c r="AM41" s="46" t="s">
        <v>19</v>
      </c>
      <c r="AN41" s="47">
        <f>SUM(J41,Q41,AE41)</f>
        <v>0</v>
      </c>
      <c r="AO41" s="53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20</v>
      </c>
      <c r="BG41" s="84"/>
    </row>
    <row r="42" spans="1:59" ht="13.5" thickBot="1">
      <c r="A42" s="2"/>
      <c r="B42" s="77"/>
      <c r="C42" s="146"/>
      <c r="D42" s="61"/>
      <c r="E42" s="62" t="s">
        <v>19</v>
      </c>
      <c r="F42" s="75"/>
      <c r="G42" s="64">
        <f t="shared" si="20"/>
        <v>0</v>
      </c>
      <c r="H42" s="64">
        <f t="shared" si="21"/>
        <v>0</v>
      </c>
      <c r="I42" s="65"/>
      <c r="J42" s="132"/>
      <c r="K42" s="145"/>
      <c r="L42" s="62" t="s">
        <v>19</v>
      </c>
      <c r="M42" s="75"/>
      <c r="N42" s="64">
        <f t="shared" si="22"/>
        <v>0</v>
      </c>
      <c r="O42" s="64">
        <f t="shared" si="23"/>
        <v>0</v>
      </c>
      <c r="P42" s="65"/>
      <c r="Q42" s="132"/>
      <c r="R42" s="55"/>
      <c r="S42" s="56"/>
      <c r="T42" s="57"/>
      <c r="U42" s="59"/>
      <c r="V42" s="59"/>
      <c r="W42" s="59"/>
      <c r="X42" s="60"/>
      <c r="Y42" s="45">
        <f>T45</f>
        <v>0</v>
      </c>
      <c r="Z42" s="62" t="s">
        <v>19</v>
      </c>
      <c r="AA42" s="47">
        <f>R45</f>
        <v>0</v>
      </c>
      <c r="AB42" s="64">
        <f t="shared" si="18"/>
        <v>0</v>
      </c>
      <c r="AC42" s="64">
        <f t="shared" si="19"/>
        <v>0</v>
      </c>
      <c r="AD42" s="65"/>
      <c r="AE42" s="132"/>
      <c r="AF42" s="67"/>
      <c r="AG42" s="67"/>
      <c r="AH42" s="68"/>
      <c r="AI42" s="69"/>
      <c r="AJ42" s="67"/>
      <c r="AK42" s="68"/>
      <c r="AL42" s="70"/>
      <c r="AM42" s="70"/>
      <c r="AN42" s="70"/>
      <c r="AO42" s="71"/>
      <c r="AR42">
        <f>IF(AL41&lt;AN41,1,0)</f>
        <v>0</v>
      </c>
      <c r="AS42">
        <f>IF(AL41&lt;AN41,1,0)</f>
        <v>0</v>
      </c>
      <c r="AT42">
        <f>IF(AL41&lt;AN41,1,0)</f>
        <v>0</v>
      </c>
      <c r="BG42" s="84"/>
    </row>
    <row r="43" spans="1:59" ht="12.75">
      <c r="A43" s="2"/>
      <c r="B43" s="144"/>
      <c r="C43" s="143"/>
      <c r="D43" s="45"/>
      <c r="E43" s="28" t="s">
        <v>19</v>
      </c>
      <c r="F43" s="138"/>
      <c r="G43" s="30">
        <f t="shared" si="20"/>
        <v>0</v>
      </c>
      <c r="H43" s="30">
        <f t="shared" si="21"/>
        <v>0</v>
      </c>
      <c r="I43" s="31">
        <f>SUM(G43:G45)</f>
        <v>0</v>
      </c>
      <c r="J43" s="142">
        <f>SUM(H43:H45)</f>
        <v>0</v>
      </c>
      <c r="K43" s="139"/>
      <c r="L43" s="28" t="s">
        <v>19</v>
      </c>
      <c r="M43" s="138"/>
      <c r="N43" s="30">
        <f t="shared" si="22"/>
        <v>0</v>
      </c>
      <c r="O43" s="30">
        <f t="shared" si="23"/>
        <v>0</v>
      </c>
      <c r="P43" s="31">
        <f>SUM(N43:N45)</f>
        <v>0</v>
      </c>
      <c r="Q43" s="142">
        <f>SUM(O43:O45)</f>
        <v>0</v>
      </c>
      <c r="R43" s="139"/>
      <c r="S43" s="28" t="s">
        <v>19</v>
      </c>
      <c r="T43" s="138"/>
      <c r="U43" s="30">
        <f>IF(R43&lt;=T43,0,1)</f>
        <v>0</v>
      </c>
      <c r="V43" s="30">
        <f>IF(T43&lt;=R43,0,1)</f>
        <v>0</v>
      </c>
      <c r="W43" s="31">
        <f>SUM(U43:U45)</f>
        <v>0</v>
      </c>
      <c r="X43" s="142">
        <f>SUM(V43:V45)</f>
        <v>0</v>
      </c>
      <c r="Y43" s="20"/>
      <c r="Z43" s="21"/>
      <c r="AA43" s="22"/>
      <c r="AB43" s="24"/>
      <c r="AC43" s="24"/>
      <c r="AD43" s="24"/>
      <c r="AE43" s="26"/>
      <c r="AF43" s="76"/>
      <c r="AG43" s="76"/>
      <c r="AH43" s="34"/>
      <c r="AI43" s="76"/>
      <c r="AJ43" s="76"/>
      <c r="AK43" s="34"/>
      <c r="AL43" s="76"/>
      <c r="AM43" s="76"/>
      <c r="AN43" s="34"/>
      <c r="AO43" s="34"/>
      <c r="AQ43" t="str">
        <f>CONCATENATE(C44," - ",C48)</f>
        <v> - JÁTÉKOS</v>
      </c>
      <c r="AV43" t="str">
        <f>CONCATENATE(C44,"-",C48)</f>
        <v>-JÁTÉKOS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84"/>
    </row>
    <row r="44" spans="1:59" ht="12.75">
      <c r="A44" s="2"/>
      <c r="B44" s="141" t="s">
        <v>60</v>
      </c>
      <c r="D44" s="45"/>
      <c r="E44" s="46" t="s">
        <v>19</v>
      </c>
      <c r="F44" s="138"/>
      <c r="G44" s="48">
        <f t="shared" si="20"/>
        <v>0</v>
      </c>
      <c r="H44" s="48">
        <f t="shared" si="21"/>
        <v>0</v>
      </c>
      <c r="I44" s="49">
        <f>IF(I43&lt;=J43,0,1)</f>
        <v>0</v>
      </c>
      <c r="J44" s="137">
        <f>IF(J43&lt;=I43,0,1)</f>
        <v>0</v>
      </c>
      <c r="K44" s="140"/>
      <c r="L44" s="46" t="s">
        <v>19</v>
      </c>
      <c r="M44" s="138"/>
      <c r="N44" s="48">
        <f t="shared" si="22"/>
        <v>0</v>
      </c>
      <c r="O44" s="48">
        <f t="shared" si="23"/>
        <v>0</v>
      </c>
      <c r="P44" s="49">
        <f>IF(P43&lt;=Q43,0,1)</f>
        <v>0</v>
      </c>
      <c r="Q44" s="137">
        <f>IF(Q43&lt;=P43,0,1)</f>
        <v>0</v>
      </c>
      <c r="R44" s="139"/>
      <c r="S44" s="46" t="s">
        <v>19</v>
      </c>
      <c r="T44" s="138"/>
      <c r="U44" s="48">
        <f>IF(R44&lt;=T44,0,1)</f>
        <v>0</v>
      </c>
      <c r="V44" s="48">
        <f>IF(T44&lt;=R44,0,1)</f>
        <v>0</v>
      </c>
      <c r="W44" s="49">
        <f>IF(W43&lt;=X43,0,1)</f>
        <v>0</v>
      </c>
      <c r="X44" s="137">
        <f>IF(X43&lt;=W43,0,1)</f>
        <v>0</v>
      </c>
      <c r="Y44" s="39"/>
      <c r="Z44" s="40"/>
      <c r="AA44" s="41"/>
      <c r="AB44" s="43"/>
      <c r="AC44" s="43"/>
      <c r="AD44" s="43"/>
      <c r="AE44" s="44"/>
      <c r="AF44" s="51">
        <f>SUM(D43:D45,K43:K45,R43:R45)</f>
        <v>0</v>
      </c>
      <c r="AG44" s="46" t="s">
        <v>19</v>
      </c>
      <c r="AH44" s="51">
        <f>SUM(F43:F45,M43:M45,T43:T45)</f>
        <v>0</v>
      </c>
      <c r="AI44" s="52">
        <f>SUM(I43,P43,W43)</f>
        <v>0</v>
      </c>
      <c r="AJ44" s="46" t="s">
        <v>19</v>
      </c>
      <c r="AK44" s="47">
        <f>J43+Q43+X43</f>
        <v>0</v>
      </c>
      <c r="AL44" s="52">
        <f>SUM(I44,P44,W44)</f>
        <v>0</v>
      </c>
      <c r="AM44" s="46" t="s">
        <v>19</v>
      </c>
      <c r="AN44" s="47">
        <f>SUM(J44,Q44,X44)</f>
        <v>0</v>
      </c>
      <c r="AO44" s="53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84"/>
    </row>
    <row r="45" spans="1:59" ht="13.5" thickBot="1">
      <c r="A45" s="2"/>
      <c r="B45" s="136"/>
      <c r="C45" s="135"/>
      <c r="D45" s="134"/>
      <c r="E45" s="62" t="s">
        <v>19</v>
      </c>
      <c r="F45" s="133"/>
      <c r="G45" s="64">
        <f t="shared" si="20"/>
        <v>0</v>
      </c>
      <c r="H45" s="64">
        <f t="shared" si="21"/>
        <v>0</v>
      </c>
      <c r="I45" s="65"/>
      <c r="J45" s="132"/>
      <c r="K45" s="134"/>
      <c r="L45" s="62" t="s">
        <v>19</v>
      </c>
      <c r="M45" s="133"/>
      <c r="N45" s="64">
        <f t="shared" si="22"/>
        <v>0</v>
      </c>
      <c r="O45" s="64">
        <f t="shared" si="23"/>
        <v>0</v>
      </c>
      <c r="P45" s="65"/>
      <c r="Q45" s="132"/>
      <c r="R45" s="134"/>
      <c r="S45" s="62" t="s">
        <v>19</v>
      </c>
      <c r="T45" s="133"/>
      <c r="U45" s="64">
        <f>IF(R45&lt;=T45,0,1)</f>
        <v>0</v>
      </c>
      <c r="V45" s="64">
        <f>IF(T45&lt;=R45,0,1)</f>
        <v>0</v>
      </c>
      <c r="W45" s="65"/>
      <c r="X45" s="132"/>
      <c r="Y45" s="55"/>
      <c r="Z45" s="56"/>
      <c r="AA45" s="57"/>
      <c r="AB45" s="59"/>
      <c r="AC45" s="59"/>
      <c r="AD45" s="59"/>
      <c r="AE45" s="60"/>
      <c r="AF45" s="67"/>
      <c r="AG45" s="67"/>
      <c r="AH45" s="68"/>
      <c r="AI45" s="67"/>
      <c r="AJ45" s="67"/>
      <c r="AK45" s="68"/>
      <c r="AL45" s="67"/>
      <c r="AM45" s="67"/>
      <c r="AN45" s="68"/>
      <c r="AO45" s="68"/>
      <c r="AR45">
        <f>IF(AL44&lt;AN44,1,0)</f>
        <v>0</v>
      </c>
      <c r="AS45">
        <f>IF(AL44&lt;AN44,1,0)</f>
        <v>0</v>
      </c>
      <c r="AT45">
        <f>IF(AL44&lt;AN44,1,0)</f>
        <v>0</v>
      </c>
      <c r="BG45" s="84"/>
    </row>
    <row r="46" spans="3:59" ht="12.75">
      <c r="C46" s="131"/>
      <c r="BG46" s="84"/>
    </row>
    <row r="47" spans="26:59" ht="13.5" thickBot="1">
      <c r="Z47" s="150"/>
      <c r="AR47" t="s">
        <v>0</v>
      </c>
      <c r="AU47" t="s">
        <v>1</v>
      </c>
      <c r="BG47" s="84"/>
    </row>
    <row r="48" spans="1:59" ht="15" thickBot="1">
      <c r="A48" s="2"/>
      <c r="B48" s="3" t="s">
        <v>2</v>
      </c>
      <c r="C48" s="4" t="s">
        <v>62</v>
      </c>
      <c r="D48" s="5"/>
      <c r="E48" s="6" t="str">
        <f>B50</f>
        <v>A</v>
      </c>
      <c r="F48" s="7"/>
      <c r="G48" s="8"/>
      <c r="H48" s="8"/>
      <c r="I48" s="8"/>
      <c r="J48" s="8"/>
      <c r="K48" s="5"/>
      <c r="L48" s="9" t="str">
        <f>B53</f>
        <v>B</v>
      </c>
      <c r="M48" s="10"/>
      <c r="N48" s="11"/>
      <c r="O48" s="11"/>
      <c r="P48" s="11"/>
      <c r="Q48" s="11"/>
      <c r="R48" s="12"/>
      <c r="S48" s="9" t="str">
        <f>B56</f>
        <v>C</v>
      </c>
      <c r="T48" s="10"/>
      <c r="U48" s="11"/>
      <c r="V48" s="11"/>
      <c r="W48" s="11"/>
      <c r="X48" s="10"/>
      <c r="Y48" s="12"/>
      <c r="Z48" s="149" t="s">
        <v>60</v>
      </c>
      <c r="AA48" s="10"/>
      <c r="AB48" s="11"/>
      <c r="AC48" s="11"/>
      <c r="AD48" s="11"/>
      <c r="AE48" s="10"/>
      <c r="AF48" s="11"/>
      <c r="AG48" s="14" t="s">
        <v>4</v>
      </c>
      <c r="AH48" s="10"/>
      <c r="AI48" s="12"/>
      <c r="AJ48" s="14" t="s">
        <v>5</v>
      </c>
      <c r="AK48" s="10"/>
      <c r="AL48" s="11"/>
      <c r="AM48" s="14" t="s">
        <v>6</v>
      </c>
      <c r="AN48" s="10"/>
      <c r="AO48" s="15" t="s">
        <v>7</v>
      </c>
      <c r="AQ48" s="16"/>
      <c r="AR48" s="16" t="s">
        <v>8</v>
      </c>
      <c r="AS48" s="16" t="s">
        <v>9</v>
      </c>
      <c r="AT48" s="16" t="s">
        <v>10</v>
      </c>
      <c r="AU48" s="16"/>
      <c r="AV48" s="16" t="s">
        <v>11</v>
      </c>
      <c r="AW48" s="16"/>
      <c r="AX48" s="16" t="s">
        <v>12</v>
      </c>
      <c r="AY48" s="16" t="s">
        <v>13</v>
      </c>
      <c r="AZ48" s="16" t="s">
        <v>14</v>
      </c>
      <c r="BA48" s="16" t="s">
        <v>15</v>
      </c>
      <c r="BB48" s="16" t="s">
        <v>16</v>
      </c>
      <c r="BC48" s="16" t="s">
        <v>17</v>
      </c>
      <c r="BD48" s="16" t="s">
        <v>61</v>
      </c>
      <c r="BE48" s="16" t="s">
        <v>18</v>
      </c>
      <c r="BG48" s="84"/>
    </row>
    <row r="49" spans="2:59" ht="12.75">
      <c r="B49" s="18"/>
      <c r="C49" s="19"/>
      <c r="D49" s="20"/>
      <c r="E49" s="21"/>
      <c r="F49" s="22"/>
      <c r="G49" s="23"/>
      <c r="H49" s="24"/>
      <c r="I49" s="25"/>
      <c r="J49" s="26"/>
      <c r="K49" s="27">
        <f>F52</f>
        <v>0</v>
      </c>
      <c r="L49" s="28" t="s">
        <v>19</v>
      </c>
      <c r="M49" s="29">
        <f>D52</f>
        <v>0</v>
      </c>
      <c r="N49" s="30">
        <f>IF(K49&lt;=M49,0,1)</f>
        <v>0</v>
      </c>
      <c r="O49" s="30">
        <f>IF(M49&lt;=K49,0,1)</f>
        <v>0</v>
      </c>
      <c r="P49" s="31">
        <f>SUM(N49:N51)</f>
        <v>0</v>
      </c>
      <c r="Q49" s="31">
        <f>SUM(O49:O51)</f>
        <v>0</v>
      </c>
      <c r="R49" s="27">
        <f>F55</f>
        <v>0</v>
      </c>
      <c r="S49" s="28" t="s">
        <v>19</v>
      </c>
      <c r="T49" s="29">
        <f>D55</f>
        <v>0</v>
      </c>
      <c r="U49" s="30">
        <f aca="true" t="shared" si="24" ref="U49:U54">IF(R49&lt;=T49,0,1)</f>
        <v>0</v>
      </c>
      <c r="V49" s="30">
        <f aca="true" t="shared" si="25" ref="V49:V54">IF(T49&lt;=R49,0,1)</f>
        <v>0</v>
      </c>
      <c r="W49" s="31">
        <f>SUM(U49:U51)</f>
        <v>0</v>
      </c>
      <c r="X49" s="142">
        <f>SUM(V49:V51)</f>
        <v>0</v>
      </c>
      <c r="Y49" s="27">
        <f>F58</f>
        <v>0</v>
      </c>
      <c r="Z49" s="28" t="s">
        <v>19</v>
      </c>
      <c r="AA49" s="29">
        <f>D58</f>
        <v>0</v>
      </c>
      <c r="AB49" s="30">
        <f aca="true" t="shared" si="26" ref="AB49:AB57">IF(Y49&lt;=AA49,0,1)</f>
        <v>0</v>
      </c>
      <c r="AC49" s="30">
        <f aca="true" t="shared" si="27" ref="AC49:AC57">IF(AA49&lt;=Y49,0,1)</f>
        <v>0</v>
      </c>
      <c r="AD49" s="31">
        <f>SUM(AB49:AB51)</f>
        <v>0</v>
      </c>
      <c r="AE49" s="142">
        <f>SUM(AC49:AC51)</f>
        <v>0</v>
      </c>
      <c r="AF49" s="33"/>
      <c r="AG49" s="33"/>
      <c r="AH49" s="34"/>
      <c r="AI49" s="35"/>
      <c r="AJ49" s="33"/>
      <c r="AK49" s="34"/>
      <c r="AL49" s="36"/>
      <c r="AM49" s="36"/>
      <c r="AN49" s="36"/>
      <c r="AO49" s="37"/>
      <c r="AQ49" t="str">
        <f>CONCATENATE(C50," - ",C53)</f>
        <v> - </v>
      </c>
      <c r="AV49" t="str">
        <f>CONCATENATE(C50,"-",C53)</f>
        <v>-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84"/>
    </row>
    <row r="50" spans="2:59" ht="12.75">
      <c r="B50" s="38" t="s">
        <v>8</v>
      </c>
      <c r="D50" s="39"/>
      <c r="E50" s="40"/>
      <c r="F50" s="41"/>
      <c r="G50" s="42"/>
      <c r="H50" s="43"/>
      <c r="I50" s="43"/>
      <c r="J50" s="44"/>
      <c r="K50" s="45">
        <f>F53</f>
        <v>0</v>
      </c>
      <c r="L50" s="46" t="s">
        <v>19</v>
      </c>
      <c r="M50" s="47">
        <f>D53</f>
        <v>0</v>
      </c>
      <c r="N50" s="48">
        <f>IF(K50&lt;=M50,0,1)</f>
        <v>0</v>
      </c>
      <c r="O50" s="48">
        <f>IF(M50&lt;=K50,0,1)</f>
        <v>0</v>
      </c>
      <c r="P50" s="49">
        <f>IF(P49&lt;=Q49,0,1)</f>
        <v>0</v>
      </c>
      <c r="Q50" s="49">
        <f>IF(Q49&lt;=P49,0,1)</f>
        <v>0</v>
      </c>
      <c r="R50" s="45">
        <f>F56</f>
        <v>0</v>
      </c>
      <c r="S50" s="46" t="s">
        <v>19</v>
      </c>
      <c r="T50" s="47">
        <f>D56</f>
        <v>0</v>
      </c>
      <c r="U50" s="48">
        <f t="shared" si="24"/>
        <v>0</v>
      </c>
      <c r="V50" s="48">
        <f t="shared" si="25"/>
        <v>0</v>
      </c>
      <c r="W50" s="49">
        <f>IF(W49&lt;=X49,0,1)</f>
        <v>0</v>
      </c>
      <c r="X50" s="137">
        <f>IF(X49&lt;=W49,0,1)</f>
        <v>0</v>
      </c>
      <c r="Y50" s="45">
        <f>F59</f>
        <v>0</v>
      </c>
      <c r="Z50" s="46" t="s">
        <v>19</v>
      </c>
      <c r="AA50" s="47">
        <f>D59</f>
        <v>0</v>
      </c>
      <c r="AB50" s="48">
        <f t="shared" si="26"/>
        <v>0</v>
      </c>
      <c r="AC50" s="48">
        <f t="shared" si="27"/>
        <v>0</v>
      </c>
      <c r="AD50" s="49">
        <f>IF(AD49&lt;=AE49,0,1)</f>
        <v>0</v>
      </c>
      <c r="AE50" s="137">
        <f>IF(AE49&lt;=AD49,0,1)</f>
        <v>0</v>
      </c>
      <c r="AF50" s="51">
        <f>SUM(K49:K51,R49:R51,Y49:Y51)</f>
        <v>0</v>
      </c>
      <c r="AG50" s="46" t="s">
        <v>19</v>
      </c>
      <c r="AH50" s="51">
        <f>SUM(M49:M51,T49:T51,AA49:AA51)</f>
        <v>0</v>
      </c>
      <c r="AI50" s="52">
        <f>SUM(P49,W49,AD49)</f>
        <v>0</v>
      </c>
      <c r="AJ50" s="46" t="s">
        <v>19</v>
      </c>
      <c r="AK50" s="47">
        <f>Q49+X49+AE49</f>
        <v>0</v>
      </c>
      <c r="AL50" s="52">
        <f>SUM(P50,W50,AD50)</f>
        <v>0</v>
      </c>
      <c r="AM50" s="46" t="s">
        <v>19</v>
      </c>
      <c r="AN50" s="47">
        <f>SUM(Q50,X50,AE50)</f>
        <v>0</v>
      </c>
      <c r="AO50" s="53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84"/>
    </row>
    <row r="51" spans="2:59" ht="13.5" thickBot="1">
      <c r="B51" s="77"/>
      <c r="C51" s="146"/>
      <c r="D51" s="55"/>
      <c r="E51" s="56"/>
      <c r="F51" s="57"/>
      <c r="G51" s="58"/>
      <c r="H51" s="59"/>
      <c r="I51" s="59"/>
      <c r="J51" s="60"/>
      <c r="K51" s="61">
        <f>F54</f>
        <v>0</v>
      </c>
      <c r="L51" s="62" t="s">
        <v>19</v>
      </c>
      <c r="M51" s="63">
        <f>D54</f>
        <v>0</v>
      </c>
      <c r="N51" s="64">
        <f>IF(K51&lt;=M51,0,1)</f>
        <v>0</v>
      </c>
      <c r="O51" s="64">
        <f>IF(M51&lt;=K51,0,1)</f>
        <v>0</v>
      </c>
      <c r="P51" s="65"/>
      <c r="Q51" s="65"/>
      <c r="R51" s="45">
        <f>F57</f>
        <v>0</v>
      </c>
      <c r="S51" s="46" t="s">
        <v>19</v>
      </c>
      <c r="T51" s="47">
        <f>D57</f>
        <v>0</v>
      </c>
      <c r="U51" s="64">
        <f t="shared" si="24"/>
        <v>0</v>
      </c>
      <c r="V51" s="64">
        <f t="shared" si="25"/>
        <v>0</v>
      </c>
      <c r="W51" s="65"/>
      <c r="X51" s="132"/>
      <c r="Y51" s="45">
        <f>F60</f>
        <v>0</v>
      </c>
      <c r="Z51" s="62" t="s">
        <v>19</v>
      </c>
      <c r="AA51" s="47">
        <f>D60</f>
        <v>0</v>
      </c>
      <c r="AB51" s="64">
        <f t="shared" si="26"/>
        <v>0</v>
      </c>
      <c r="AC51" s="64">
        <f t="shared" si="27"/>
        <v>0</v>
      </c>
      <c r="AD51" s="65"/>
      <c r="AE51" s="132"/>
      <c r="AF51" s="67"/>
      <c r="AG51" s="67"/>
      <c r="AH51" s="68"/>
      <c r="AI51" s="69"/>
      <c r="AJ51" s="67"/>
      <c r="AK51" s="68"/>
      <c r="AL51" s="70"/>
      <c r="AM51" s="70"/>
      <c r="AN51" s="70"/>
      <c r="AO51" s="71"/>
      <c r="AR51">
        <f>IF(AL50&lt;AN50,1,0)</f>
        <v>0</v>
      </c>
      <c r="AS51">
        <f>IF(AL50&lt;AN50,1,0)</f>
        <v>0</v>
      </c>
      <c r="AT51">
        <f>IF(AL50&lt;AN50,1,0)</f>
        <v>0</v>
      </c>
      <c r="BG51" s="84"/>
    </row>
    <row r="52" spans="2:59" ht="12.75">
      <c r="B52" s="147"/>
      <c r="C52" s="84"/>
      <c r="D52" s="27"/>
      <c r="E52" s="28" t="s">
        <v>19</v>
      </c>
      <c r="F52" s="73"/>
      <c r="G52" s="30">
        <f aca="true" t="shared" si="28" ref="G52:G60">IF(D52&lt;=F52,0,1)</f>
        <v>0</v>
      </c>
      <c r="H52" s="30">
        <f aca="true" t="shared" si="29" ref="H52:H60">IF(F52&lt;=D52,0,1)</f>
        <v>0</v>
      </c>
      <c r="I52" s="31">
        <f>SUM(G52:G54)</f>
        <v>0</v>
      </c>
      <c r="J52" s="31">
        <f>SUM(H52:H54)</f>
        <v>0</v>
      </c>
      <c r="K52" s="20"/>
      <c r="L52" s="21"/>
      <c r="M52" s="22"/>
      <c r="N52" s="23"/>
      <c r="O52" s="24"/>
      <c r="P52" s="25"/>
      <c r="Q52" s="26"/>
      <c r="R52" s="27">
        <f>M55</f>
        <v>0</v>
      </c>
      <c r="S52" s="28" t="s">
        <v>19</v>
      </c>
      <c r="T52" s="29">
        <f>K55</f>
        <v>0</v>
      </c>
      <c r="U52" s="30">
        <f t="shared" si="24"/>
        <v>0</v>
      </c>
      <c r="V52" s="30">
        <f t="shared" si="25"/>
        <v>0</v>
      </c>
      <c r="W52" s="31">
        <f>SUM(U52:U54)</f>
        <v>0</v>
      </c>
      <c r="X52" s="142">
        <f>SUM(V52:V54)</f>
        <v>0</v>
      </c>
      <c r="Y52" s="27">
        <f>M58</f>
        <v>0</v>
      </c>
      <c r="Z52" s="28" t="s">
        <v>19</v>
      </c>
      <c r="AA52" s="29">
        <f>K58</f>
        <v>0</v>
      </c>
      <c r="AB52" s="30">
        <f t="shared" si="26"/>
        <v>0</v>
      </c>
      <c r="AC52" s="30">
        <f t="shared" si="27"/>
        <v>0</v>
      </c>
      <c r="AD52" s="31">
        <f>SUM(AB52:AB54)</f>
        <v>0</v>
      </c>
      <c r="AE52" s="142">
        <f>SUM(AC52:AC54)</f>
        <v>0</v>
      </c>
      <c r="AF52" s="33"/>
      <c r="AG52" s="33"/>
      <c r="AH52" s="34"/>
      <c r="AI52" s="35"/>
      <c r="AJ52" s="33"/>
      <c r="AK52" s="34"/>
      <c r="AL52" s="51"/>
      <c r="AM52" s="51"/>
      <c r="AN52" s="51"/>
      <c r="AO52" s="53"/>
      <c r="AQ52" t="str">
        <f>CONCATENATE(C53," - ",C56)</f>
        <v> - </v>
      </c>
      <c r="AV52" t="str">
        <f>CONCATENATE(C53,"-",C56)</f>
        <v>-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84"/>
    </row>
    <row r="53" spans="2:59" ht="12.75">
      <c r="B53" s="38" t="s">
        <v>9</v>
      </c>
      <c r="D53" s="45"/>
      <c r="E53" s="46" t="s">
        <v>19</v>
      </c>
      <c r="F53" s="74"/>
      <c r="G53" s="48">
        <f t="shared" si="28"/>
        <v>0</v>
      </c>
      <c r="H53" s="48">
        <f t="shared" si="29"/>
        <v>0</v>
      </c>
      <c r="I53" s="49">
        <f>IF(I52&lt;=J52,0,1)</f>
        <v>0</v>
      </c>
      <c r="J53" s="49">
        <f>IF(J52&lt;=I52,0,1)</f>
        <v>0</v>
      </c>
      <c r="K53" s="39"/>
      <c r="L53" s="40"/>
      <c r="M53" s="41"/>
      <c r="N53" s="42"/>
      <c r="O53" s="43"/>
      <c r="P53" s="43"/>
      <c r="Q53" s="44"/>
      <c r="R53" s="45">
        <f>M56</f>
        <v>0</v>
      </c>
      <c r="S53" s="46" t="s">
        <v>19</v>
      </c>
      <c r="T53" s="47">
        <f>K56</f>
        <v>0</v>
      </c>
      <c r="U53" s="48">
        <f t="shared" si="24"/>
        <v>0</v>
      </c>
      <c r="V53" s="48">
        <f t="shared" si="25"/>
        <v>0</v>
      </c>
      <c r="W53" s="49">
        <f>IF(W52&lt;=X52,0,1)</f>
        <v>0</v>
      </c>
      <c r="X53" s="137">
        <f>IF(X52&lt;=W52,0,1)</f>
        <v>0</v>
      </c>
      <c r="Y53" s="45">
        <f>M59</f>
        <v>0</v>
      </c>
      <c r="Z53" s="46" t="s">
        <v>19</v>
      </c>
      <c r="AA53" s="47">
        <f>K59</f>
        <v>0</v>
      </c>
      <c r="AB53" s="48">
        <f t="shared" si="26"/>
        <v>0</v>
      </c>
      <c r="AC53" s="48">
        <f t="shared" si="27"/>
        <v>0</v>
      </c>
      <c r="AD53" s="49">
        <f>IF(AD52&lt;=AE52,0,1)</f>
        <v>0</v>
      </c>
      <c r="AE53" s="137">
        <f>IF(AE52&lt;=AD52,0,1)</f>
        <v>0</v>
      </c>
      <c r="AF53" s="51">
        <f>SUM(D52:D54,R52:R54,Y52:Y54)</f>
        <v>0</v>
      </c>
      <c r="AG53" s="46" t="s">
        <v>19</v>
      </c>
      <c r="AH53" s="51">
        <f>SUM(F52:F54,T52:T54,AA52:AA54)</f>
        <v>0</v>
      </c>
      <c r="AI53" s="52">
        <f>SUM(I52,W52,AD52)</f>
        <v>0</v>
      </c>
      <c r="AJ53" s="46" t="s">
        <v>19</v>
      </c>
      <c r="AK53" s="47">
        <f>J52+X52+AE52</f>
        <v>0</v>
      </c>
      <c r="AL53" s="52">
        <f>SUM(I53,W53,AD53)</f>
        <v>0</v>
      </c>
      <c r="AM53" s="46" t="s">
        <v>19</v>
      </c>
      <c r="AN53" s="47">
        <f>SUM(J53,X53,AE53)</f>
        <v>0</v>
      </c>
      <c r="AO53" s="53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84"/>
    </row>
    <row r="54" spans="2:59" ht="13.5" thickBot="1">
      <c r="B54" s="77"/>
      <c r="C54" s="148"/>
      <c r="D54" s="61"/>
      <c r="E54" s="62" t="s">
        <v>19</v>
      </c>
      <c r="F54" s="75"/>
      <c r="G54" s="64">
        <f t="shared" si="28"/>
        <v>0</v>
      </c>
      <c r="H54" s="64">
        <f t="shared" si="29"/>
        <v>0</v>
      </c>
      <c r="I54" s="65"/>
      <c r="J54" s="65"/>
      <c r="K54" s="55"/>
      <c r="L54" s="56"/>
      <c r="M54" s="57"/>
      <c r="N54" s="58"/>
      <c r="O54" s="59"/>
      <c r="P54" s="59"/>
      <c r="Q54" s="60"/>
      <c r="R54" s="61">
        <f>M57</f>
        <v>0</v>
      </c>
      <c r="S54" s="62" t="s">
        <v>19</v>
      </c>
      <c r="T54" s="63">
        <f>K57</f>
        <v>0</v>
      </c>
      <c r="U54" s="64">
        <f t="shared" si="24"/>
        <v>0</v>
      </c>
      <c r="V54" s="64">
        <f t="shared" si="25"/>
        <v>0</v>
      </c>
      <c r="W54" s="65"/>
      <c r="X54" s="132"/>
      <c r="Y54" s="45">
        <f>M60</f>
        <v>0</v>
      </c>
      <c r="Z54" s="62" t="s">
        <v>19</v>
      </c>
      <c r="AA54" s="47">
        <f>K60</f>
        <v>0</v>
      </c>
      <c r="AB54" s="64">
        <f t="shared" si="26"/>
        <v>0</v>
      </c>
      <c r="AC54" s="64">
        <f t="shared" si="27"/>
        <v>0</v>
      </c>
      <c r="AD54" s="65"/>
      <c r="AE54" s="132"/>
      <c r="AF54" s="67"/>
      <c r="AG54" s="67"/>
      <c r="AH54" s="68"/>
      <c r="AI54" s="76"/>
      <c r="AJ54" s="67"/>
      <c r="AK54" s="68"/>
      <c r="AL54" s="70"/>
      <c r="AM54" s="70"/>
      <c r="AN54" s="70"/>
      <c r="AO54" s="71"/>
      <c r="AR54">
        <f>IF(AL53&lt;AN53,1,0)</f>
        <v>0</v>
      </c>
      <c r="AS54">
        <f>IF(AL53&lt;AN53,1,0)</f>
        <v>0</v>
      </c>
      <c r="AT54">
        <f>IF(AL53&lt;AN53,1,0)</f>
        <v>0</v>
      </c>
      <c r="BG54" s="84"/>
    </row>
    <row r="55" spans="2:59" ht="12.75">
      <c r="B55" s="147"/>
      <c r="C55" s="84"/>
      <c r="D55" s="27"/>
      <c r="E55" s="28" t="s">
        <v>19</v>
      </c>
      <c r="F55" s="73"/>
      <c r="G55" s="30">
        <f t="shared" si="28"/>
        <v>0</v>
      </c>
      <c r="H55" s="30">
        <f t="shared" si="29"/>
        <v>0</v>
      </c>
      <c r="I55" s="31">
        <f>SUM(G55:G57)</f>
        <v>0</v>
      </c>
      <c r="J55" s="31">
        <f>SUM(H55:H57)</f>
        <v>0</v>
      </c>
      <c r="K55" s="27"/>
      <c r="L55" s="28" t="s">
        <v>19</v>
      </c>
      <c r="M55" s="73"/>
      <c r="N55" s="30">
        <f aca="true" t="shared" si="30" ref="N55:N60">IF(K55&lt;=M55,0,1)</f>
        <v>0</v>
      </c>
      <c r="O55" s="30">
        <f aca="true" t="shared" si="31" ref="O55:O60">IF(M55&lt;=K55,0,1)</f>
        <v>0</v>
      </c>
      <c r="P55" s="31">
        <f>SUM(N55:N57)</f>
        <v>0</v>
      </c>
      <c r="Q55" s="31">
        <f>SUM(O55:O57)</f>
        <v>0</v>
      </c>
      <c r="R55" s="20"/>
      <c r="S55" s="21"/>
      <c r="T55" s="22"/>
      <c r="U55" s="23"/>
      <c r="V55" s="24"/>
      <c r="W55" s="25"/>
      <c r="X55" s="26"/>
      <c r="Y55" s="27">
        <f>T58</f>
        <v>0</v>
      </c>
      <c r="Z55" s="28" t="s">
        <v>19</v>
      </c>
      <c r="AA55" s="29">
        <f>R58</f>
        <v>0</v>
      </c>
      <c r="AB55" s="30">
        <f t="shared" si="26"/>
        <v>0</v>
      </c>
      <c r="AC55" s="30">
        <f t="shared" si="27"/>
        <v>0</v>
      </c>
      <c r="AD55" s="31">
        <f>SUM(AB55:AB57)</f>
        <v>0</v>
      </c>
      <c r="AE55" s="142">
        <f>SUM(AC55:AC57)</f>
        <v>0</v>
      </c>
      <c r="AF55" s="33"/>
      <c r="AG55" s="33"/>
      <c r="AH55" s="34"/>
      <c r="AI55" s="35"/>
      <c r="AJ55" s="33"/>
      <c r="AK55" s="34"/>
      <c r="AL55" s="51"/>
      <c r="AM55" s="51"/>
      <c r="AN55" s="51"/>
      <c r="AO55" s="53"/>
      <c r="AQ55" t="str">
        <f>CONCATENATE(C56," - ",C59)</f>
        <v> - </v>
      </c>
      <c r="AV55" t="str">
        <f>CONCATENATE(C56,"-",C59)</f>
        <v>-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84"/>
    </row>
    <row r="56" spans="2:59" ht="12.75">
      <c r="B56" s="38" t="s">
        <v>10</v>
      </c>
      <c r="D56" s="45"/>
      <c r="E56" s="46" t="s">
        <v>19</v>
      </c>
      <c r="F56" s="74"/>
      <c r="G56" s="48">
        <f t="shared" si="28"/>
        <v>0</v>
      </c>
      <c r="H56" s="48">
        <f t="shared" si="29"/>
        <v>0</v>
      </c>
      <c r="I56" s="49">
        <f>IF(I55&lt;=J55,0,1)</f>
        <v>0</v>
      </c>
      <c r="J56" s="49">
        <f>IF(J55&lt;=I55,0,1)</f>
        <v>0</v>
      </c>
      <c r="K56" s="45"/>
      <c r="L56" s="46" t="s">
        <v>19</v>
      </c>
      <c r="M56" s="74"/>
      <c r="N56" s="48">
        <f t="shared" si="30"/>
        <v>0</v>
      </c>
      <c r="O56" s="48">
        <f t="shared" si="31"/>
        <v>0</v>
      </c>
      <c r="P56" s="49">
        <f>IF(P55&lt;=Q55,0,1)</f>
        <v>0</v>
      </c>
      <c r="Q56" s="49">
        <f>IF(Q55&lt;=P55,0,1)</f>
        <v>0</v>
      </c>
      <c r="R56" s="39"/>
      <c r="S56" s="40"/>
      <c r="T56" s="41"/>
      <c r="U56" s="42"/>
      <c r="V56" s="43"/>
      <c r="W56" s="43"/>
      <c r="X56" s="44"/>
      <c r="Y56" s="45">
        <f>T59</f>
        <v>0</v>
      </c>
      <c r="Z56" s="46" t="s">
        <v>19</v>
      </c>
      <c r="AA56" s="47">
        <f>R59</f>
        <v>0</v>
      </c>
      <c r="AB56" s="48">
        <f t="shared" si="26"/>
        <v>0</v>
      </c>
      <c r="AC56" s="48">
        <f t="shared" si="27"/>
        <v>0</v>
      </c>
      <c r="AD56" s="49">
        <f>IF(AD55&lt;=AE55,0,1)</f>
        <v>0</v>
      </c>
      <c r="AE56" s="137">
        <f>IF(AE55&lt;=AD55,0,1)</f>
        <v>0</v>
      </c>
      <c r="AF56" s="51">
        <f>SUM(D55:D57,K55:K57,Y55:Y57)</f>
        <v>0</v>
      </c>
      <c r="AG56" s="46" t="s">
        <v>19</v>
      </c>
      <c r="AH56" s="51">
        <f>SUM(F55:F57,M55:M57,AA55:AA57)</f>
        <v>0</v>
      </c>
      <c r="AI56" s="52">
        <f>SUM(I55,P55,AD55)</f>
        <v>0</v>
      </c>
      <c r="AJ56" s="46" t="s">
        <v>19</v>
      </c>
      <c r="AK56" s="47">
        <f>J55+Q55+AE55</f>
        <v>0</v>
      </c>
      <c r="AL56" s="52">
        <f>SUM(I56,P56,AD56)</f>
        <v>0</v>
      </c>
      <c r="AM56" s="46" t="s">
        <v>19</v>
      </c>
      <c r="AN56" s="47">
        <f>SUM(J56,Q56,AE56)</f>
        <v>0</v>
      </c>
      <c r="AO56" s="53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20</v>
      </c>
      <c r="BG56" s="84"/>
    </row>
    <row r="57" spans="1:59" ht="13.5" thickBot="1">
      <c r="A57" s="2"/>
      <c r="B57" s="77"/>
      <c r="C57" s="146"/>
      <c r="D57" s="61"/>
      <c r="E57" s="62" t="s">
        <v>19</v>
      </c>
      <c r="F57" s="75"/>
      <c r="G57" s="64">
        <f t="shared" si="28"/>
        <v>0</v>
      </c>
      <c r="H57" s="64">
        <f t="shared" si="29"/>
        <v>0</v>
      </c>
      <c r="I57" s="65"/>
      <c r="J57" s="132"/>
      <c r="K57" s="145"/>
      <c r="L57" s="62" t="s">
        <v>19</v>
      </c>
      <c r="M57" s="75"/>
      <c r="N57" s="64">
        <f t="shared" si="30"/>
        <v>0</v>
      </c>
      <c r="O57" s="64">
        <f t="shared" si="31"/>
        <v>0</v>
      </c>
      <c r="P57" s="65"/>
      <c r="Q57" s="132"/>
      <c r="R57" s="55"/>
      <c r="S57" s="56"/>
      <c r="T57" s="57"/>
      <c r="U57" s="59"/>
      <c r="V57" s="59"/>
      <c r="W57" s="59"/>
      <c r="X57" s="60"/>
      <c r="Y57" s="45">
        <f>T60</f>
        <v>0</v>
      </c>
      <c r="Z57" s="62" t="s">
        <v>19</v>
      </c>
      <c r="AA57" s="47">
        <f>R60</f>
        <v>0</v>
      </c>
      <c r="AB57" s="64">
        <f t="shared" si="26"/>
        <v>0</v>
      </c>
      <c r="AC57" s="64">
        <f t="shared" si="27"/>
        <v>0</v>
      </c>
      <c r="AD57" s="65"/>
      <c r="AE57" s="132"/>
      <c r="AF57" s="67"/>
      <c r="AG57" s="67"/>
      <c r="AH57" s="68"/>
      <c r="AI57" s="69"/>
      <c r="AJ57" s="67"/>
      <c r="AK57" s="68"/>
      <c r="AL57" s="70"/>
      <c r="AM57" s="70"/>
      <c r="AN57" s="70"/>
      <c r="AO57" s="71"/>
      <c r="AR57">
        <f>IF(AL56&lt;AN56,1,0)</f>
        <v>0</v>
      </c>
      <c r="AS57">
        <f>IF(AL56&lt;AN56,1,0)</f>
        <v>0</v>
      </c>
      <c r="AT57">
        <f>IF(AL56&lt;AN56,1,0)</f>
        <v>0</v>
      </c>
      <c r="BG57" s="84"/>
    </row>
    <row r="58" spans="1:59" ht="12.75">
      <c r="A58" s="2"/>
      <c r="B58" s="144"/>
      <c r="C58" s="143"/>
      <c r="D58" s="45"/>
      <c r="E58" s="28" t="s">
        <v>19</v>
      </c>
      <c r="F58" s="138"/>
      <c r="G58" s="30">
        <f t="shared" si="28"/>
        <v>0</v>
      </c>
      <c r="H58" s="30">
        <f t="shared" si="29"/>
        <v>0</v>
      </c>
      <c r="I58" s="31">
        <f>SUM(G58:G60)</f>
        <v>0</v>
      </c>
      <c r="J58" s="142">
        <f>SUM(H58:H60)</f>
        <v>0</v>
      </c>
      <c r="K58" s="139"/>
      <c r="L58" s="28" t="s">
        <v>19</v>
      </c>
      <c r="M58" s="138"/>
      <c r="N58" s="30">
        <f t="shared" si="30"/>
        <v>0</v>
      </c>
      <c r="O58" s="30">
        <f t="shared" si="31"/>
        <v>0</v>
      </c>
      <c r="P58" s="31">
        <f>SUM(N58:N60)</f>
        <v>0</v>
      </c>
      <c r="Q58" s="142">
        <f>SUM(O58:O60)</f>
        <v>0</v>
      </c>
      <c r="R58" s="139"/>
      <c r="S58" s="28" t="s">
        <v>19</v>
      </c>
      <c r="T58" s="138"/>
      <c r="U58" s="30">
        <f>IF(R58&lt;=T58,0,1)</f>
        <v>0</v>
      </c>
      <c r="V58" s="30">
        <f>IF(T58&lt;=R58,0,1)</f>
        <v>0</v>
      </c>
      <c r="W58" s="31">
        <f>SUM(U58:U60)</f>
        <v>0</v>
      </c>
      <c r="X58" s="142">
        <f>SUM(V58:V60)</f>
        <v>0</v>
      </c>
      <c r="Y58" s="20"/>
      <c r="Z58" s="21"/>
      <c r="AA58" s="22"/>
      <c r="AB58" s="24"/>
      <c r="AC58" s="24"/>
      <c r="AD58" s="24"/>
      <c r="AE58" s="26"/>
      <c r="AF58" s="76"/>
      <c r="AG58" s="76"/>
      <c r="AH58" s="34"/>
      <c r="AI58" s="76"/>
      <c r="AJ58" s="76"/>
      <c r="AK58" s="34"/>
      <c r="AL58" s="76"/>
      <c r="AM58" s="76"/>
      <c r="AN58" s="34"/>
      <c r="AO58" s="34"/>
      <c r="AQ58" t="str">
        <f>CONCATENATE(C59," - ",C63)</f>
        <v> - JÁTÉKOS</v>
      </c>
      <c r="AV58" t="str">
        <f>CONCATENATE(C59,"-",C63)</f>
        <v>-JÁTÉKOS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84"/>
    </row>
    <row r="59" spans="1:59" ht="12.75">
      <c r="A59" s="2"/>
      <c r="B59" s="141" t="s">
        <v>60</v>
      </c>
      <c r="D59" s="45"/>
      <c r="E59" s="46" t="s">
        <v>19</v>
      </c>
      <c r="F59" s="138"/>
      <c r="G59" s="48">
        <f t="shared" si="28"/>
        <v>0</v>
      </c>
      <c r="H59" s="48">
        <f t="shared" si="29"/>
        <v>0</v>
      </c>
      <c r="I59" s="49">
        <f>IF(I58&lt;=J58,0,1)</f>
        <v>0</v>
      </c>
      <c r="J59" s="137">
        <f>IF(J58&lt;=I58,0,1)</f>
        <v>0</v>
      </c>
      <c r="K59" s="140"/>
      <c r="L59" s="46" t="s">
        <v>19</v>
      </c>
      <c r="M59" s="138"/>
      <c r="N59" s="48">
        <f t="shared" si="30"/>
        <v>0</v>
      </c>
      <c r="O59" s="48">
        <f t="shared" si="31"/>
        <v>0</v>
      </c>
      <c r="P59" s="49">
        <f>IF(P58&lt;=Q58,0,1)</f>
        <v>0</v>
      </c>
      <c r="Q59" s="137">
        <f>IF(Q58&lt;=P58,0,1)</f>
        <v>0</v>
      </c>
      <c r="R59" s="139"/>
      <c r="S59" s="46" t="s">
        <v>19</v>
      </c>
      <c r="T59" s="138"/>
      <c r="U59" s="48">
        <f>IF(R59&lt;=T59,0,1)</f>
        <v>0</v>
      </c>
      <c r="V59" s="48">
        <f>IF(T59&lt;=R59,0,1)</f>
        <v>0</v>
      </c>
      <c r="W59" s="49">
        <f>IF(W58&lt;=X58,0,1)</f>
        <v>0</v>
      </c>
      <c r="X59" s="137">
        <f>IF(X58&lt;=W58,0,1)</f>
        <v>0</v>
      </c>
      <c r="Y59" s="39"/>
      <c r="Z59" s="40"/>
      <c r="AA59" s="41"/>
      <c r="AB59" s="43"/>
      <c r="AC59" s="43"/>
      <c r="AD59" s="43"/>
      <c r="AE59" s="44"/>
      <c r="AF59" s="51">
        <f>SUM(D58:D60,K58:K60,R58:R60)</f>
        <v>0</v>
      </c>
      <c r="AG59" s="46" t="s">
        <v>19</v>
      </c>
      <c r="AH59" s="51">
        <f>SUM(F58:F60,M58:M60,T58:T60)</f>
        <v>0</v>
      </c>
      <c r="AI59" s="52">
        <f>SUM(I58,P58,W58)</f>
        <v>0</v>
      </c>
      <c r="AJ59" s="46" t="s">
        <v>19</v>
      </c>
      <c r="AK59" s="47">
        <f>J58+Q58+X58</f>
        <v>0</v>
      </c>
      <c r="AL59" s="52">
        <f>SUM(I59,P59,W59)</f>
        <v>0</v>
      </c>
      <c r="AM59" s="46" t="s">
        <v>19</v>
      </c>
      <c r="AN59" s="47">
        <f>SUM(J59,Q59,X59)</f>
        <v>0</v>
      </c>
      <c r="AO59" s="53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84"/>
    </row>
    <row r="60" spans="1:59" ht="13.5" thickBot="1">
      <c r="A60" s="2"/>
      <c r="B60" s="136"/>
      <c r="C60" s="135"/>
      <c r="D60" s="134"/>
      <c r="E60" s="62" t="s">
        <v>19</v>
      </c>
      <c r="F60" s="133"/>
      <c r="G60" s="64">
        <f t="shared" si="28"/>
        <v>0</v>
      </c>
      <c r="H60" s="64">
        <f t="shared" si="29"/>
        <v>0</v>
      </c>
      <c r="I60" s="65"/>
      <c r="J60" s="132"/>
      <c r="K60" s="134"/>
      <c r="L60" s="62" t="s">
        <v>19</v>
      </c>
      <c r="M60" s="133"/>
      <c r="N60" s="64">
        <f t="shared" si="30"/>
        <v>0</v>
      </c>
      <c r="O60" s="64">
        <f t="shared" si="31"/>
        <v>0</v>
      </c>
      <c r="P60" s="65"/>
      <c r="Q60" s="132"/>
      <c r="R60" s="134"/>
      <c r="S60" s="62" t="s">
        <v>19</v>
      </c>
      <c r="T60" s="133"/>
      <c r="U60" s="64">
        <f>IF(R60&lt;=T60,0,1)</f>
        <v>0</v>
      </c>
      <c r="V60" s="64">
        <f>IF(T60&lt;=R60,0,1)</f>
        <v>0</v>
      </c>
      <c r="W60" s="65"/>
      <c r="X60" s="132"/>
      <c r="Y60" s="55"/>
      <c r="Z60" s="56"/>
      <c r="AA60" s="57"/>
      <c r="AB60" s="59"/>
      <c r="AC60" s="59"/>
      <c r="AD60" s="59"/>
      <c r="AE60" s="60"/>
      <c r="AF60" s="67"/>
      <c r="AG60" s="67"/>
      <c r="AH60" s="68"/>
      <c r="AI60" s="67"/>
      <c r="AJ60" s="67"/>
      <c r="AK60" s="68"/>
      <c r="AL60" s="67"/>
      <c r="AM60" s="67"/>
      <c r="AN60" s="68"/>
      <c r="AO60" s="68"/>
      <c r="AR60">
        <f>IF(AL59&lt;AN59,1,0)</f>
        <v>0</v>
      </c>
      <c r="AS60">
        <f>IF(AL59&lt;AN59,1,0)</f>
        <v>0</v>
      </c>
      <c r="AT60">
        <f>IF(AL59&lt;AN59,1,0)</f>
        <v>0</v>
      </c>
      <c r="BG60" s="84"/>
    </row>
    <row r="61" spans="3:59" ht="12.75">
      <c r="C61" s="131"/>
      <c r="BG61" s="84"/>
    </row>
    <row r="62" spans="26:59" ht="13.5" thickBot="1">
      <c r="Z62" s="150"/>
      <c r="AR62" t="s">
        <v>0</v>
      </c>
      <c r="AU62" t="s">
        <v>1</v>
      </c>
      <c r="BG62" s="84"/>
    </row>
    <row r="63" spans="1:59" ht="15" thickBot="1">
      <c r="A63" s="2"/>
      <c r="B63" s="3" t="s">
        <v>2</v>
      </c>
      <c r="C63" s="4" t="s">
        <v>62</v>
      </c>
      <c r="D63" s="5"/>
      <c r="E63" s="6" t="str">
        <f>B65</f>
        <v>A</v>
      </c>
      <c r="F63" s="7"/>
      <c r="G63" s="8"/>
      <c r="H63" s="8"/>
      <c r="I63" s="8"/>
      <c r="J63" s="8"/>
      <c r="K63" s="5"/>
      <c r="L63" s="9" t="str">
        <f>B68</f>
        <v>B</v>
      </c>
      <c r="M63" s="10"/>
      <c r="N63" s="11"/>
      <c r="O63" s="11"/>
      <c r="P63" s="11"/>
      <c r="Q63" s="11"/>
      <c r="R63" s="12"/>
      <c r="S63" s="9" t="str">
        <f>B71</f>
        <v>C</v>
      </c>
      <c r="T63" s="10"/>
      <c r="U63" s="11"/>
      <c r="V63" s="11"/>
      <c r="W63" s="11"/>
      <c r="X63" s="10"/>
      <c r="Y63" s="12"/>
      <c r="Z63" s="149" t="s">
        <v>60</v>
      </c>
      <c r="AA63" s="10"/>
      <c r="AB63" s="11"/>
      <c r="AC63" s="11"/>
      <c r="AD63" s="11"/>
      <c r="AE63" s="10"/>
      <c r="AF63" s="11"/>
      <c r="AG63" s="14" t="s">
        <v>4</v>
      </c>
      <c r="AH63" s="10"/>
      <c r="AI63" s="12"/>
      <c r="AJ63" s="14" t="s">
        <v>5</v>
      </c>
      <c r="AK63" s="10"/>
      <c r="AL63" s="11"/>
      <c r="AM63" s="14" t="s">
        <v>6</v>
      </c>
      <c r="AN63" s="10"/>
      <c r="AO63" s="15" t="s">
        <v>7</v>
      </c>
      <c r="AQ63" s="16"/>
      <c r="AR63" s="16" t="s">
        <v>8</v>
      </c>
      <c r="AS63" s="16" t="s">
        <v>9</v>
      </c>
      <c r="AT63" s="16" t="s">
        <v>10</v>
      </c>
      <c r="AU63" s="16"/>
      <c r="AV63" s="16" t="s">
        <v>11</v>
      </c>
      <c r="AW63" s="16"/>
      <c r="AX63" s="16" t="s">
        <v>12</v>
      </c>
      <c r="AY63" s="16" t="s">
        <v>13</v>
      </c>
      <c r="AZ63" s="16" t="s">
        <v>14</v>
      </c>
      <c r="BA63" s="16" t="s">
        <v>15</v>
      </c>
      <c r="BB63" s="16" t="s">
        <v>16</v>
      </c>
      <c r="BC63" s="16" t="s">
        <v>17</v>
      </c>
      <c r="BD63" s="16" t="s">
        <v>61</v>
      </c>
      <c r="BE63" s="16" t="s">
        <v>18</v>
      </c>
      <c r="BG63" s="84"/>
    </row>
    <row r="64" spans="2:59" ht="12.75">
      <c r="B64" s="18"/>
      <c r="C64" s="19"/>
      <c r="D64" s="20"/>
      <c r="E64" s="21"/>
      <c r="F64" s="22"/>
      <c r="G64" s="23"/>
      <c r="H64" s="24"/>
      <c r="I64" s="25"/>
      <c r="J64" s="26"/>
      <c r="K64" s="27">
        <f>F67</f>
        <v>0</v>
      </c>
      <c r="L64" s="28" t="s">
        <v>19</v>
      </c>
      <c r="M64" s="29">
        <f>D67</f>
        <v>0</v>
      </c>
      <c r="N64" s="30">
        <f>IF(K64&lt;=M64,0,1)</f>
        <v>0</v>
      </c>
      <c r="O64" s="30">
        <f>IF(M64&lt;=K64,0,1)</f>
        <v>0</v>
      </c>
      <c r="P64" s="31">
        <f>SUM(N64:N66)</f>
        <v>0</v>
      </c>
      <c r="Q64" s="31">
        <f>SUM(O64:O66)</f>
        <v>0</v>
      </c>
      <c r="R64" s="27">
        <f>F70</f>
        <v>0</v>
      </c>
      <c r="S64" s="28" t="s">
        <v>19</v>
      </c>
      <c r="T64" s="29">
        <f>D70</f>
        <v>0</v>
      </c>
      <c r="U64" s="30">
        <f aca="true" t="shared" si="32" ref="U64:U69">IF(R64&lt;=T64,0,1)</f>
        <v>0</v>
      </c>
      <c r="V64" s="30">
        <f aca="true" t="shared" si="33" ref="V64:V69">IF(T64&lt;=R64,0,1)</f>
        <v>0</v>
      </c>
      <c r="W64" s="31">
        <f>SUM(U64:U66)</f>
        <v>0</v>
      </c>
      <c r="X64" s="142">
        <f>SUM(V64:V66)</f>
        <v>0</v>
      </c>
      <c r="Y64" s="27">
        <f>F73</f>
        <v>0</v>
      </c>
      <c r="Z64" s="28" t="s">
        <v>19</v>
      </c>
      <c r="AA64" s="29">
        <f>D73</f>
        <v>0</v>
      </c>
      <c r="AB64" s="30">
        <f aca="true" t="shared" si="34" ref="AB64:AB72">IF(Y64&lt;=AA64,0,1)</f>
        <v>0</v>
      </c>
      <c r="AC64" s="30">
        <f aca="true" t="shared" si="35" ref="AC64:AC72">IF(AA64&lt;=Y64,0,1)</f>
        <v>0</v>
      </c>
      <c r="AD64" s="31">
        <f>SUM(AB64:AB66)</f>
        <v>0</v>
      </c>
      <c r="AE64" s="142">
        <f>SUM(AC64:AC66)</f>
        <v>0</v>
      </c>
      <c r="AF64" s="33"/>
      <c r="AG64" s="33"/>
      <c r="AH64" s="34"/>
      <c r="AI64" s="35"/>
      <c r="AJ64" s="33"/>
      <c r="AK64" s="34"/>
      <c r="AL64" s="36"/>
      <c r="AM64" s="36"/>
      <c r="AN64" s="36"/>
      <c r="AO64" s="37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84"/>
    </row>
    <row r="65" spans="2:59" ht="12.75">
      <c r="B65" s="38" t="s">
        <v>8</v>
      </c>
      <c r="D65" s="39"/>
      <c r="E65" s="40"/>
      <c r="F65" s="41"/>
      <c r="G65" s="42"/>
      <c r="H65" s="43"/>
      <c r="I65" s="43"/>
      <c r="J65" s="44"/>
      <c r="K65" s="45">
        <f>F68</f>
        <v>0</v>
      </c>
      <c r="L65" s="46" t="s">
        <v>19</v>
      </c>
      <c r="M65" s="47">
        <f>D68</f>
        <v>0</v>
      </c>
      <c r="N65" s="48">
        <f>IF(K65&lt;=M65,0,1)</f>
        <v>0</v>
      </c>
      <c r="O65" s="48">
        <f>IF(M65&lt;=K65,0,1)</f>
        <v>0</v>
      </c>
      <c r="P65" s="49">
        <f>IF(P64&lt;=Q64,0,1)</f>
        <v>0</v>
      </c>
      <c r="Q65" s="49">
        <f>IF(Q64&lt;=P64,0,1)</f>
        <v>0</v>
      </c>
      <c r="R65" s="45">
        <f>F71</f>
        <v>0</v>
      </c>
      <c r="S65" s="46" t="s">
        <v>19</v>
      </c>
      <c r="T65" s="47">
        <f>D71</f>
        <v>0</v>
      </c>
      <c r="U65" s="48">
        <f t="shared" si="32"/>
        <v>0</v>
      </c>
      <c r="V65" s="48">
        <f t="shared" si="33"/>
        <v>0</v>
      </c>
      <c r="W65" s="49">
        <f>IF(W64&lt;=X64,0,1)</f>
        <v>0</v>
      </c>
      <c r="X65" s="137">
        <f>IF(X64&lt;=W64,0,1)</f>
        <v>0</v>
      </c>
      <c r="Y65" s="45">
        <f>F74</f>
        <v>0</v>
      </c>
      <c r="Z65" s="46" t="s">
        <v>19</v>
      </c>
      <c r="AA65" s="47">
        <f>D74</f>
        <v>0</v>
      </c>
      <c r="AB65" s="48">
        <f t="shared" si="34"/>
        <v>0</v>
      </c>
      <c r="AC65" s="48">
        <f t="shared" si="35"/>
        <v>0</v>
      </c>
      <c r="AD65" s="49">
        <f>IF(AD64&lt;=AE64,0,1)</f>
        <v>0</v>
      </c>
      <c r="AE65" s="137">
        <f>IF(AE64&lt;=AD64,0,1)</f>
        <v>0</v>
      </c>
      <c r="AF65" s="51">
        <f>SUM(K64:K66,R64:R66,Y64:Y66)</f>
        <v>0</v>
      </c>
      <c r="AG65" s="46" t="s">
        <v>19</v>
      </c>
      <c r="AH65" s="51">
        <f>SUM(M64:M66,T64:T66,AA64:AA66)</f>
        <v>0</v>
      </c>
      <c r="AI65" s="52">
        <f>SUM(P64,W64,AD64)</f>
        <v>0</v>
      </c>
      <c r="AJ65" s="46" t="s">
        <v>19</v>
      </c>
      <c r="AK65" s="47">
        <f>Q64+X64+AE64</f>
        <v>0</v>
      </c>
      <c r="AL65" s="52">
        <f>SUM(P65,W65,AD65)</f>
        <v>0</v>
      </c>
      <c r="AM65" s="46" t="s">
        <v>19</v>
      </c>
      <c r="AN65" s="47">
        <f>SUM(Q65,X65,AE65)</f>
        <v>0</v>
      </c>
      <c r="AO65" s="53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84"/>
    </row>
    <row r="66" spans="2:59" ht="13.5" thickBot="1">
      <c r="B66" s="77"/>
      <c r="C66" s="146"/>
      <c r="D66" s="55"/>
      <c r="E66" s="56"/>
      <c r="F66" s="57"/>
      <c r="G66" s="58"/>
      <c r="H66" s="59"/>
      <c r="I66" s="59"/>
      <c r="J66" s="60"/>
      <c r="K66" s="61">
        <f>F69</f>
        <v>0</v>
      </c>
      <c r="L66" s="62" t="s">
        <v>19</v>
      </c>
      <c r="M66" s="63">
        <f>D69</f>
        <v>0</v>
      </c>
      <c r="N66" s="64">
        <f>IF(K66&lt;=M66,0,1)</f>
        <v>0</v>
      </c>
      <c r="O66" s="64">
        <f>IF(M66&lt;=K66,0,1)</f>
        <v>0</v>
      </c>
      <c r="P66" s="65"/>
      <c r="Q66" s="65"/>
      <c r="R66" s="45">
        <f>F72</f>
        <v>0</v>
      </c>
      <c r="S66" s="46" t="s">
        <v>19</v>
      </c>
      <c r="T66" s="47">
        <f>D72</f>
        <v>0</v>
      </c>
      <c r="U66" s="64">
        <f t="shared" si="32"/>
        <v>0</v>
      </c>
      <c r="V66" s="64">
        <f t="shared" si="33"/>
        <v>0</v>
      </c>
      <c r="W66" s="65"/>
      <c r="X66" s="132"/>
      <c r="Y66" s="45">
        <f>F75</f>
        <v>0</v>
      </c>
      <c r="Z66" s="62" t="s">
        <v>19</v>
      </c>
      <c r="AA66" s="47">
        <f>D75</f>
        <v>0</v>
      </c>
      <c r="AB66" s="64">
        <f t="shared" si="34"/>
        <v>0</v>
      </c>
      <c r="AC66" s="64">
        <f t="shared" si="35"/>
        <v>0</v>
      </c>
      <c r="AD66" s="65"/>
      <c r="AE66" s="132"/>
      <c r="AF66" s="67"/>
      <c r="AG66" s="67"/>
      <c r="AH66" s="68"/>
      <c r="AI66" s="69"/>
      <c r="AJ66" s="67"/>
      <c r="AK66" s="68"/>
      <c r="AL66" s="70"/>
      <c r="AM66" s="70"/>
      <c r="AN66" s="70"/>
      <c r="AO66" s="71"/>
      <c r="AR66">
        <f>IF(AL65&lt;AN65,1,0)</f>
        <v>0</v>
      </c>
      <c r="AS66">
        <f>IF(AL65&lt;AN65,1,0)</f>
        <v>0</v>
      </c>
      <c r="AT66">
        <f>IF(AL65&lt;AN65,1,0)</f>
        <v>0</v>
      </c>
      <c r="BG66" s="84"/>
    </row>
    <row r="67" spans="2:59" ht="12.75">
      <c r="B67" s="147"/>
      <c r="C67" s="84"/>
      <c r="D67" s="27"/>
      <c r="E67" s="28" t="s">
        <v>19</v>
      </c>
      <c r="F67" s="73"/>
      <c r="G67" s="30">
        <f aca="true" t="shared" si="36" ref="G67:G75">IF(D67&lt;=F67,0,1)</f>
        <v>0</v>
      </c>
      <c r="H67" s="30">
        <f aca="true" t="shared" si="37" ref="H67:H75">IF(F67&lt;=D67,0,1)</f>
        <v>0</v>
      </c>
      <c r="I67" s="31">
        <f>SUM(G67:G69)</f>
        <v>0</v>
      </c>
      <c r="J67" s="31">
        <f>SUM(H67:H69)</f>
        <v>0</v>
      </c>
      <c r="K67" s="20"/>
      <c r="L67" s="21"/>
      <c r="M67" s="22"/>
      <c r="N67" s="23"/>
      <c r="O67" s="24"/>
      <c r="P67" s="25"/>
      <c r="Q67" s="26"/>
      <c r="R67" s="27">
        <f>M70</f>
        <v>0</v>
      </c>
      <c r="S67" s="28" t="s">
        <v>19</v>
      </c>
      <c r="T67" s="29">
        <f>K70</f>
        <v>0</v>
      </c>
      <c r="U67" s="30">
        <f t="shared" si="32"/>
        <v>0</v>
      </c>
      <c r="V67" s="30">
        <f t="shared" si="33"/>
        <v>0</v>
      </c>
      <c r="W67" s="31">
        <f>SUM(U67:U69)</f>
        <v>0</v>
      </c>
      <c r="X67" s="142">
        <f>SUM(V67:V69)</f>
        <v>0</v>
      </c>
      <c r="Y67" s="27">
        <f>M73</f>
        <v>0</v>
      </c>
      <c r="Z67" s="28" t="s">
        <v>19</v>
      </c>
      <c r="AA67" s="29">
        <f>K73</f>
        <v>0</v>
      </c>
      <c r="AB67" s="30">
        <f t="shared" si="34"/>
        <v>0</v>
      </c>
      <c r="AC67" s="30">
        <f t="shared" si="35"/>
        <v>0</v>
      </c>
      <c r="AD67" s="31">
        <f>SUM(AB67:AB69)</f>
        <v>0</v>
      </c>
      <c r="AE67" s="142">
        <f>SUM(AC67:AC69)</f>
        <v>0</v>
      </c>
      <c r="AF67" s="33"/>
      <c r="AG67" s="33"/>
      <c r="AH67" s="34"/>
      <c r="AI67" s="35"/>
      <c r="AJ67" s="33"/>
      <c r="AK67" s="34"/>
      <c r="AL67" s="51"/>
      <c r="AM67" s="51"/>
      <c r="AN67" s="51"/>
      <c r="AO67" s="53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84"/>
    </row>
    <row r="68" spans="2:59" ht="12.75">
      <c r="B68" s="38" t="s">
        <v>9</v>
      </c>
      <c r="D68" s="45"/>
      <c r="E68" s="46" t="s">
        <v>19</v>
      </c>
      <c r="F68" s="74"/>
      <c r="G68" s="48">
        <f t="shared" si="36"/>
        <v>0</v>
      </c>
      <c r="H68" s="48">
        <f t="shared" si="37"/>
        <v>0</v>
      </c>
      <c r="I68" s="49">
        <f>IF(I67&lt;=J67,0,1)</f>
        <v>0</v>
      </c>
      <c r="J68" s="49">
        <f>IF(J67&lt;=I67,0,1)</f>
        <v>0</v>
      </c>
      <c r="K68" s="39"/>
      <c r="L68" s="40"/>
      <c r="M68" s="41"/>
      <c r="N68" s="42"/>
      <c r="O68" s="43"/>
      <c r="P68" s="43"/>
      <c r="Q68" s="44"/>
      <c r="R68" s="45">
        <f>M71</f>
        <v>0</v>
      </c>
      <c r="S68" s="46" t="s">
        <v>19</v>
      </c>
      <c r="T68" s="47">
        <f>K71</f>
        <v>0</v>
      </c>
      <c r="U68" s="48">
        <f t="shared" si="32"/>
        <v>0</v>
      </c>
      <c r="V68" s="48">
        <f t="shared" si="33"/>
        <v>0</v>
      </c>
      <c r="W68" s="49">
        <f>IF(W67&lt;=X67,0,1)</f>
        <v>0</v>
      </c>
      <c r="X68" s="137">
        <f>IF(X67&lt;=W67,0,1)</f>
        <v>0</v>
      </c>
      <c r="Y68" s="45">
        <f>M74</f>
        <v>0</v>
      </c>
      <c r="Z68" s="46" t="s">
        <v>19</v>
      </c>
      <c r="AA68" s="47">
        <f>K74</f>
        <v>0</v>
      </c>
      <c r="AB68" s="48">
        <f t="shared" si="34"/>
        <v>0</v>
      </c>
      <c r="AC68" s="48">
        <f t="shared" si="35"/>
        <v>0</v>
      </c>
      <c r="AD68" s="49">
        <f>IF(AD67&lt;=AE67,0,1)</f>
        <v>0</v>
      </c>
      <c r="AE68" s="137">
        <f>IF(AE67&lt;=AD67,0,1)</f>
        <v>0</v>
      </c>
      <c r="AF68" s="51">
        <f>SUM(D67:D69,R67:R69,Y67:Y69)</f>
        <v>0</v>
      </c>
      <c r="AG68" s="46" t="s">
        <v>19</v>
      </c>
      <c r="AH68" s="51">
        <f>SUM(F67:F69,T67:T69,AA67:AA69)</f>
        <v>0</v>
      </c>
      <c r="AI68" s="52">
        <f>SUM(I67,W67,AD67)</f>
        <v>0</v>
      </c>
      <c r="AJ68" s="46" t="s">
        <v>19</v>
      </c>
      <c r="AK68" s="47">
        <f>J67+X67+AE67</f>
        <v>0</v>
      </c>
      <c r="AL68" s="52">
        <f>SUM(I68,W68,AD68)</f>
        <v>0</v>
      </c>
      <c r="AM68" s="46" t="s">
        <v>19</v>
      </c>
      <c r="AN68" s="47">
        <f>SUM(J68,X68,AE68)</f>
        <v>0</v>
      </c>
      <c r="AO68" s="53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84"/>
    </row>
    <row r="69" spans="2:59" ht="13.5" thickBot="1">
      <c r="B69" s="77"/>
      <c r="C69" s="148"/>
      <c r="D69" s="61"/>
      <c r="E69" s="62" t="s">
        <v>19</v>
      </c>
      <c r="F69" s="75"/>
      <c r="G69" s="64">
        <f t="shared" si="36"/>
        <v>0</v>
      </c>
      <c r="H69" s="64">
        <f t="shared" si="37"/>
        <v>0</v>
      </c>
      <c r="I69" s="65"/>
      <c r="J69" s="65"/>
      <c r="K69" s="55"/>
      <c r="L69" s="56"/>
      <c r="M69" s="57"/>
      <c r="N69" s="58"/>
      <c r="O69" s="59"/>
      <c r="P69" s="59"/>
      <c r="Q69" s="60"/>
      <c r="R69" s="61">
        <f>M72</f>
        <v>0</v>
      </c>
      <c r="S69" s="62" t="s">
        <v>19</v>
      </c>
      <c r="T69" s="63">
        <f>K72</f>
        <v>0</v>
      </c>
      <c r="U69" s="64">
        <f t="shared" si="32"/>
        <v>0</v>
      </c>
      <c r="V69" s="64">
        <f t="shared" si="33"/>
        <v>0</v>
      </c>
      <c r="W69" s="65"/>
      <c r="X69" s="132"/>
      <c r="Y69" s="45">
        <f>M75</f>
        <v>0</v>
      </c>
      <c r="Z69" s="62" t="s">
        <v>19</v>
      </c>
      <c r="AA69" s="47">
        <f>K75</f>
        <v>0</v>
      </c>
      <c r="AB69" s="64">
        <f t="shared" si="34"/>
        <v>0</v>
      </c>
      <c r="AC69" s="64">
        <f t="shared" si="35"/>
        <v>0</v>
      </c>
      <c r="AD69" s="65"/>
      <c r="AE69" s="132"/>
      <c r="AF69" s="67"/>
      <c r="AG69" s="67"/>
      <c r="AH69" s="68"/>
      <c r="AI69" s="76"/>
      <c r="AJ69" s="67"/>
      <c r="AK69" s="68"/>
      <c r="AL69" s="70"/>
      <c r="AM69" s="70"/>
      <c r="AN69" s="70"/>
      <c r="AO69" s="71"/>
      <c r="AR69">
        <f>IF(AL68&lt;AN68,1,0)</f>
        <v>0</v>
      </c>
      <c r="AS69">
        <f>IF(AL68&lt;AN68,1,0)</f>
        <v>0</v>
      </c>
      <c r="AT69">
        <f>IF(AL68&lt;AN68,1,0)</f>
        <v>0</v>
      </c>
      <c r="BG69" s="84"/>
    </row>
    <row r="70" spans="2:59" ht="12.75">
      <c r="B70" s="147"/>
      <c r="C70" s="84"/>
      <c r="D70" s="27"/>
      <c r="E70" s="28" t="s">
        <v>19</v>
      </c>
      <c r="F70" s="73"/>
      <c r="G70" s="30">
        <f t="shared" si="36"/>
        <v>0</v>
      </c>
      <c r="H70" s="30">
        <f t="shared" si="37"/>
        <v>0</v>
      </c>
      <c r="I70" s="31">
        <f>SUM(G70:G72)</f>
        <v>0</v>
      </c>
      <c r="J70" s="31">
        <f>SUM(H70:H72)</f>
        <v>0</v>
      </c>
      <c r="K70" s="27"/>
      <c r="L70" s="28" t="s">
        <v>19</v>
      </c>
      <c r="M70" s="73"/>
      <c r="N70" s="30">
        <f aca="true" t="shared" si="38" ref="N70:N75">IF(K70&lt;=M70,0,1)</f>
        <v>0</v>
      </c>
      <c r="O70" s="30">
        <f aca="true" t="shared" si="39" ref="O70:O75">IF(M70&lt;=K70,0,1)</f>
        <v>0</v>
      </c>
      <c r="P70" s="31">
        <f>SUM(N70:N72)</f>
        <v>0</v>
      </c>
      <c r="Q70" s="31">
        <f>SUM(O70:O72)</f>
        <v>0</v>
      </c>
      <c r="R70" s="20"/>
      <c r="S70" s="21"/>
      <c r="T70" s="22"/>
      <c r="U70" s="23"/>
      <c r="V70" s="24"/>
      <c r="W70" s="25"/>
      <c r="X70" s="26"/>
      <c r="Y70" s="27">
        <f>T73</f>
        <v>0</v>
      </c>
      <c r="Z70" s="28" t="s">
        <v>19</v>
      </c>
      <c r="AA70" s="29">
        <f>R73</f>
        <v>0</v>
      </c>
      <c r="AB70" s="30">
        <f t="shared" si="34"/>
        <v>0</v>
      </c>
      <c r="AC70" s="30">
        <f t="shared" si="35"/>
        <v>0</v>
      </c>
      <c r="AD70" s="31">
        <f>SUM(AB70:AB72)</f>
        <v>0</v>
      </c>
      <c r="AE70" s="142">
        <f>SUM(AC70:AC72)</f>
        <v>0</v>
      </c>
      <c r="AF70" s="33"/>
      <c r="AG70" s="33"/>
      <c r="AH70" s="34"/>
      <c r="AI70" s="35"/>
      <c r="AJ70" s="33"/>
      <c r="AK70" s="34"/>
      <c r="AL70" s="51"/>
      <c r="AM70" s="51"/>
      <c r="AN70" s="51"/>
      <c r="AO70" s="53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84"/>
    </row>
    <row r="71" spans="2:59" ht="12.75">
      <c r="B71" s="38" t="s">
        <v>10</v>
      </c>
      <c r="D71" s="45"/>
      <c r="E71" s="46" t="s">
        <v>19</v>
      </c>
      <c r="F71" s="74"/>
      <c r="G71" s="48">
        <f t="shared" si="36"/>
        <v>0</v>
      </c>
      <c r="H71" s="48">
        <f t="shared" si="37"/>
        <v>0</v>
      </c>
      <c r="I71" s="49">
        <f>IF(I70&lt;=J70,0,1)</f>
        <v>0</v>
      </c>
      <c r="J71" s="49">
        <f>IF(J70&lt;=I70,0,1)</f>
        <v>0</v>
      </c>
      <c r="K71" s="45"/>
      <c r="L71" s="46" t="s">
        <v>19</v>
      </c>
      <c r="M71" s="74"/>
      <c r="N71" s="48">
        <f t="shared" si="38"/>
        <v>0</v>
      </c>
      <c r="O71" s="48">
        <f t="shared" si="39"/>
        <v>0</v>
      </c>
      <c r="P71" s="49">
        <f>IF(P70&lt;=Q70,0,1)</f>
        <v>0</v>
      </c>
      <c r="Q71" s="49">
        <f>IF(Q70&lt;=P70,0,1)</f>
        <v>0</v>
      </c>
      <c r="R71" s="39"/>
      <c r="S71" s="40"/>
      <c r="T71" s="41"/>
      <c r="U71" s="42"/>
      <c r="V71" s="43"/>
      <c r="W71" s="43"/>
      <c r="X71" s="44"/>
      <c r="Y71" s="45">
        <f>T74</f>
        <v>0</v>
      </c>
      <c r="Z71" s="46" t="s">
        <v>19</v>
      </c>
      <c r="AA71" s="47">
        <f>R74</f>
        <v>0</v>
      </c>
      <c r="AB71" s="48">
        <f t="shared" si="34"/>
        <v>0</v>
      </c>
      <c r="AC71" s="48">
        <f t="shared" si="35"/>
        <v>0</v>
      </c>
      <c r="AD71" s="49">
        <f>IF(AD70&lt;=AE70,0,1)</f>
        <v>0</v>
      </c>
      <c r="AE71" s="137">
        <f>IF(AE70&lt;=AD70,0,1)</f>
        <v>0</v>
      </c>
      <c r="AF71" s="51">
        <f>SUM(D70:D72,K70:K72,Y70:Y72)</f>
        <v>0</v>
      </c>
      <c r="AG71" s="46" t="s">
        <v>19</v>
      </c>
      <c r="AH71" s="51">
        <f>SUM(F70:F72,M70:M72,AA70:AA72)</f>
        <v>0</v>
      </c>
      <c r="AI71" s="52">
        <f>SUM(I70,P70,AD70)</f>
        <v>0</v>
      </c>
      <c r="AJ71" s="46" t="s">
        <v>19</v>
      </c>
      <c r="AK71" s="47">
        <f>J70+Q70+AE70</f>
        <v>0</v>
      </c>
      <c r="AL71" s="52">
        <f>SUM(I71,P71,AD71)</f>
        <v>0</v>
      </c>
      <c r="AM71" s="46" t="s">
        <v>19</v>
      </c>
      <c r="AN71" s="47">
        <f>SUM(J71,Q71,AE71)</f>
        <v>0</v>
      </c>
      <c r="AO71" s="53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20</v>
      </c>
      <c r="BG71" s="84"/>
    </row>
    <row r="72" spans="1:59" ht="13.5" thickBot="1">
      <c r="A72" s="2"/>
      <c r="B72" s="77"/>
      <c r="C72" s="146"/>
      <c r="D72" s="61"/>
      <c r="E72" s="62" t="s">
        <v>19</v>
      </c>
      <c r="F72" s="75"/>
      <c r="G72" s="64">
        <f t="shared" si="36"/>
        <v>0</v>
      </c>
      <c r="H72" s="64">
        <f t="shared" si="37"/>
        <v>0</v>
      </c>
      <c r="I72" s="65"/>
      <c r="J72" s="132"/>
      <c r="K72" s="145"/>
      <c r="L72" s="62" t="s">
        <v>19</v>
      </c>
      <c r="M72" s="75"/>
      <c r="N72" s="64">
        <f t="shared" si="38"/>
        <v>0</v>
      </c>
      <c r="O72" s="64">
        <f t="shared" si="39"/>
        <v>0</v>
      </c>
      <c r="P72" s="65"/>
      <c r="Q72" s="132"/>
      <c r="R72" s="55"/>
      <c r="S72" s="56"/>
      <c r="T72" s="57"/>
      <c r="U72" s="59"/>
      <c r="V72" s="59"/>
      <c r="W72" s="59"/>
      <c r="X72" s="60"/>
      <c r="Y72" s="45">
        <f>T75</f>
        <v>0</v>
      </c>
      <c r="Z72" s="62" t="s">
        <v>19</v>
      </c>
      <c r="AA72" s="47">
        <f>R75</f>
        <v>0</v>
      </c>
      <c r="AB72" s="64">
        <f t="shared" si="34"/>
        <v>0</v>
      </c>
      <c r="AC72" s="64">
        <f t="shared" si="35"/>
        <v>0</v>
      </c>
      <c r="AD72" s="65"/>
      <c r="AE72" s="132"/>
      <c r="AF72" s="67"/>
      <c r="AG72" s="67"/>
      <c r="AH72" s="68"/>
      <c r="AI72" s="69"/>
      <c r="AJ72" s="67"/>
      <c r="AK72" s="68"/>
      <c r="AL72" s="70"/>
      <c r="AM72" s="70"/>
      <c r="AN72" s="70"/>
      <c r="AO72" s="71"/>
      <c r="AR72">
        <f>IF(AL71&lt;AN71,1,0)</f>
        <v>0</v>
      </c>
      <c r="AS72">
        <f>IF(AL71&lt;AN71,1,0)</f>
        <v>0</v>
      </c>
      <c r="AT72">
        <f>IF(AL71&lt;AN71,1,0)</f>
        <v>0</v>
      </c>
      <c r="BG72" s="84"/>
    </row>
    <row r="73" spans="1:59" ht="12.75">
      <c r="A73" s="2"/>
      <c r="B73" s="144"/>
      <c r="C73" s="143"/>
      <c r="D73" s="45"/>
      <c r="E73" s="28" t="s">
        <v>19</v>
      </c>
      <c r="F73" s="138"/>
      <c r="G73" s="30">
        <f t="shared" si="36"/>
        <v>0</v>
      </c>
      <c r="H73" s="30">
        <f t="shared" si="37"/>
        <v>0</v>
      </c>
      <c r="I73" s="31">
        <f>SUM(G73:G75)</f>
        <v>0</v>
      </c>
      <c r="J73" s="142">
        <f>SUM(H73:H75)</f>
        <v>0</v>
      </c>
      <c r="K73" s="139"/>
      <c r="L73" s="28" t="s">
        <v>19</v>
      </c>
      <c r="M73" s="138"/>
      <c r="N73" s="30">
        <f t="shared" si="38"/>
        <v>0</v>
      </c>
      <c r="O73" s="30">
        <f t="shared" si="39"/>
        <v>0</v>
      </c>
      <c r="P73" s="31">
        <f>SUM(N73:N75)</f>
        <v>0</v>
      </c>
      <c r="Q73" s="142">
        <f>SUM(O73:O75)</f>
        <v>0</v>
      </c>
      <c r="R73" s="139"/>
      <c r="S73" s="28" t="s">
        <v>19</v>
      </c>
      <c r="T73" s="138"/>
      <c r="U73" s="30">
        <f>IF(R73&lt;=T73,0,1)</f>
        <v>0</v>
      </c>
      <c r="V73" s="30">
        <f>IF(T73&lt;=R73,0,1)</f>
        <v>0</v>
      </c>
      <c r="W73" s="31">
        <f>SUM(U73:U75)</f>
        <v>0</v>
      </c>
      <c r="X73" s="142">
        <f>SUM(V73:V75)</f>
        <v>0</v>
      </c>
      <c r="Y73" s="20"/>
      <c r="Z73" s="21"/>
      <c r="AA73" s="22"/>
      <c r="AB73" s="24"/>
      <c r="AC73" s="24"/>
      <c r="AD73" s="24"/>
      <c r="AE73" s="26"/>
      <c r="AF73" s="76"/>
      <c r="AG73" s="76"/>
      <c r="AH73" s="34"/>
      <c r="AI73" s="76"/>
      <c r="AJ73" s="76"/>
      <c r="AK73" s="34"/>
      <c r="AL73" s="76"/>
      <c r="AM73" s="76"/>
      <c r="AN73" s="34"/>
      <c r="AO73" s="34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84"/>
    </row>
    <row r="74" spans="1:59" ht="12.75">
      <c r="A74" s="2"/>
      <c r="B74" s="141" t="s">
        <v>60</v>
      </c>
      <c r="D74" s="45"/>
      <c r="E74" s="46" t="s">
        <v>19</v>
      </c>
      <c r="F74" s="138"/>
      <c r="G74" s="48">
        <f t="shared" si="36"/>
        <v>0</v>
      </c>
      <c r="H74" s="48">
        <f t="shared" si="37"/>
        <v>0</v>
      </c>
      <c r="I74" s="49">
        <f>IF(I73&lt;=J73,0,1)</f>
        <v>0</v>
      </c>
      <c r="J74" s="137">
        <f>IF(J73&lt;=I73,0,1)</f>
        <v>0</v>
      </c>
      <c r="K74" s="140"/>
      <c r="L74" s="46" t="s">
        <v>19</v>
      </c>
      <c r="M74" s="138"/>
      <c r="N74" s="48">
        <f t="shared" si="38"/>
        <v>0</v>
      </c>
      <c r="O74" s="48">
        <f t="shared" si="39"/>
        <v>0</v>
      </c>
      <c r="P74" s="49">
        <f>IF(P73&lt;=Q73,0,1)</f>
        <v>0</v>
      </c>
      <c r="Q74" s="137">
        <f>IF(Q73&lt;=P73,0,1)</f>
        <v>0</v>
      </c>
      <c r="R74" s="139"/>
      <c r="S74" s="46" t="s">
        <v>19</v>
      </c>
      <c r="T74" s="138"/>
      <c r="U74" s="48">
        <f>IF(R74&lt;=T74,0,1)</f>
        <v>0</v>
      </c>
      <c r="V74" s="48">
        <f>IF(T74&lt;=R74,0,1)</f>
        <v>0</v>
      </c>
      <c r="W74" s="49">
        <f>IF(W73&lt;=X73,0,1)</f>
        <v>0</v>
      </c>
      <c r="X74" s="137">
        <f>IF(X73&lt;=W73,0,1)</f>
        <v>0</v>
      </c>
      <c r="Y74" s="39"/>
      <c r="Z74" s="40"/>
      <c r="AA74" s="41"/>
      <c r="AB74" s="43"/>
      <c r="AC74" s="43"/>
      <c r="AD74" s="43"/>
      <c r="AE74" s="44"/>
      <c r="AF74" s="51">
        <f>SUM(D73:D75,K73:K75,R73:R75)</f>
        <v>0</v>
      </c>
      <c r="AG74" s="46" t="s">
        <v>19</v>
      </c>
      <c r="AH74" s="51">
        <f>SUM(F73:F75,M73:M75,T73:T75)</f>
        <v>0</v>
      </c>
      <c r="AI74" s="52">
        <f>SUM(I73,P73,W73)</f>
        <v>0</v>
      </c>
      <c r="AJ74" s="46" t="s">
        <v>19</v>
      </c>
      <c r="AK74" s="47">
        <f>J73+Q73+X73</f>
        <v>0</v>
      </c>
      <c r="AL74" s="52">
        <f>SUM(I74,P74,W74)</f>
        <v>0</v>
      </c>
      <c r="AM74" s="46" t="s">
        <v>19</v>
      </c>
      <c r="AN74" s="47">
        <f>SUM(J74,Q74,X74)</f>
        <v>0</v>
      </c>
      <c r="AO74" s="53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84"/>
    </row>
    <row r="75" spans="1:59" ht="13.5" thickBot="1">
      <c r="A75" s="2"/>
      <c r="B75" s="136"/>
      <c r="C75" s="135"/>
      <c r="D75" s="134"/>
      <c r="E75" s="62" t="s">
        <v>19</v>
      </c>
      <c r="F75" s="133"/>
      <c r="G75" s="64">
        <f t="shared" si="36"/>
        <v>0</v>
      </c>
      <c r="H75" s="64">
        <f t="shared" si="37"/>
        <v>0</v>
      </c>
      <c r="I75" s="65"/>
      <c r="J75" s="132"/>
      <c r="K75" s="134"/>
      <c r="L75" s="62" t="s">
        <v>19</v>
      </c>
      <c r="M75" s="133"/>
      <c r="N75" s="64">
        <f t="shared" si="38"/>
        <v>0</v>
      </c>
      <c r="O75" s="64">
        <f t="shared" si="39"/>
        <v>0</v>
      </c>
      <c r="P75" s="65"/>
      <c r="Q75" s="132"/>
      <c r="R75" s="134"/>
      <c r="S75" s="62" t="s">
        <v>19</v>
      </c>
      <c r="T75" s="133"/>
      <c r="U75" s="64">
        <f>IF(R75&lt;=T75,0,1)</f>
        <v>0</v>
      </c>
      <c r="V75" s="64">
        <f>IF(T75&lt;=R75,0,1)</f>
        <v>0</v>
      </c>
      <c r="W75" s="65"/>
      <c r="X75" s="132"/>
      <c r="Y75" s="55"/>
      <c r="Z75" s="56"/>
      <c r="AA75" s="57"/>
      <c r="AB75" s="59"/>
      <c r="AC75" s="59"/>
      <c r="AD75" s="59"/>
      <c r="AE75" s="60"/>
      <c r="AF75" s="67"/>
      <c r="AG75" s="67"/>
      <c r="AH75" s="68"/>
      <c r="AI75" s="67"/>
      <c r="AJ75" s="67"/>
      <c r="AK75" s="68"/>
      <c r="AL75" s="67"/>
      <c r="AM75" s="67"/>
      <c r="AN75" s="68"/>
      <c r="AO75" s="68"/>
      <c r="AR75">
        <f>IF(AL74&lt;AN74,1,0)</f>
        <v>0</v>
      </c>
      <c r="AS75">
        <f>IF(AL74&lt;AN74,1,0)</f>
        <v>0</v>
      </c>
      <c r="AT75">
        <f>IF(AL74&lt;AN74,1,0)</f>
        <v>0</v>
      </c>
      <c r="BG75" s="84"/>
    </row>
    <row r="76" spans="3:59" ht="12.75">
      <c r="C76" s="131"/>
      <c r="BG76" s="84"/>
    </row>
    <row r="77" spans="26:59" ht="13.5" thickBot="1">
      <c r="Z77" s="150"/>
      <c r="AR77" t="s">
        <v>0</v>
      </c>
      <c r="AU77" t="s">
        <v>1</v>
      </c>
      <c r="BG77" s="84"/>
    </row>
    <row r="78" spans="1:59" ht="15" thickBot="1">
      <c r="A78" s="2"/>
      <c r="B78" s="3" t="s">
        <v>2</v>
      </c>
      <c r="C78" s="4" t="s">
        <v>62</v>
      </c>
      <c r="D78" s="5"/>
      <c r="E78" s="6" t="str">
        <f>B80</f>
        <v>A</v>
      </c>
      <c r="F78" s="7"/>
      <c r="G78" s="8"/>
      <c r="H78" s="8"/>
      <c r="I78" s="8"/>
      <c r="J78" s="8"/>
      <c r="K78" s="5"/>
      <c r="L78" s="9" t="str">
        <f>B83</f>
        <v>B</v>
      </c>
      <c r="M78" s="10"/>
      <c r="N78" s="11"/>
      <c r="O78" s="11"/>
      <c r="P78" s="11"/>
      <c r="Q78" s="11"/>
      <c r="R78" s="12"/>
      <c r="S78" s="9" t="str">
        <f>B86</f>
        <v>C</v>
      </c>
      <c r="T78" s="10"/>
      <c r="U78" s="11"/>
      <c r="V78" s="11"/>
      <c r="W78" s="11"/>
      <c r="X78" s="10"/>
      <c r="Y78" s="12"/>
      <c r="Z78" s="149" t="s">
        <v>60</v>
      </c>
      <c r="AA78" s="10"/>
      <c r="AB78" s="11"/>
      <c r="AC78" s="11"/>
      <c r="AD78" s="11"/>
      <c r="AE78" s="10"/>
      <c r="AF78" s="11"/>
      <c r="AG78" s="14" t="s">
        <v>4</v>
      </c>
      <c r="AH78" s="10"/>
      <c r="AI78" s="12"/>
      <c r="AJ78" s="14" t="s">
        <v>5</v>
      </c>
      <c r="AK78" s="10"/>
      <c r="AL78" s="11"/>
      <c r="AM78" s="14" t="s">
        <v>6</v>
      </c>
      <c r="AN78" s="10"/>
      <c r="AO78" s="15" t="s">
        <v>7</v>
      </c>
      <c r="AQ78" s="16"/>
      <c r="AR78" s="16" t="s">
        <v>8</v>
      </c>
      <c r="AS78" s="16" t="s">
        <v>9</v>
      </c>
      <c r="AT78" s="16" t="s">
        <v>10</v>
      </c>
      <c r="AU78" s="16"/>
      <c r="AV78" s="16" t="s">
        <v>11</v>
      </c>
      <c r="AW78" s="16"/>
      <c r="AX78" s="16" t="s">
        <v>12</v>
      </c>
      <c r="AY78" s="16" t="s">
        <v>13</v>
      </c>
      <c r="AZ78" s="16" t="s">
        <v>14</v>
      </c>
      <c r="BA78" s="16" t="s">
        <v>15</v>
      </c>
      <c r="BB78" s="16" t="s">
        <v>16</v>
      </c>
      <c r="BC78" s="16" t="s">
        <v>17</v>
      </c>
      <c r="BD78" s="16" t="s">
        <v>61</v>
      </c>
      <c r="BE78" s="16" t="s">
        <v>18</v>
      </c>
      <c r="BG78" s="84"/>
    </row>
    <row r="79" spans="2:59" ht="12.75">
      <c r="B79" s="18"/>
      <c r="C79" s="19"/>
      <c r="D79" s="20"/>
      <c r="E79" s="21"/>
      <c r="F79" s="22"/>
      <c r="G79" s="23"/>
      <c r="H79" s="24"/>
      <c r="I79" s="25"/>
      <c r="J79" s="26"/>
      <c r="K79" s="27">
        <f>F82</f>
        <v>0</v>
      </c>
      <c r="L79" s="28" t="s">
        <v>19</v>
      </c>
      <c r="M79" s="29">
        <f>D82</f>
        <v>0</v>
      </c>
      <c r="N79" s="30">
        <f>IF(K79&lt;=M79,0,1)</f>
        <v>0</v>
      </c>
      <c r="O79" s="30">
        <f>IF(M79&lt;=K79,0,1)</f>
        <v>0</v>
      </c>
      <c r="P79" s="31">
        <f>SUM(N79:N81)</f>
        <v>0</v>
      </c>
      <c r="Q79" s="31">
        <f>SUM(O79:O81)</f>
        <v>0</v>
      </c>
      <c r="R79" s="27">
        <f>F85</f>
        <v>0</v>
      </c>
      <c r="S79" s="28" t="s">
        <v>19</v>
      </c>
      <c r="T79" s="29">
        <f>D85</f>
        <v>0</v>
      </c>
      <c r="U79" s="30">
        <f aca="true" t="shared" si="40" ref="U79:U84">IF(R79&lt;=T79,0,1)</f>
        <v>0</v>
      </c>
      <c r="V79" s="30">
        <f aca="true" t="shared" si="41" ref="V79:V84">IF(T79&lt;=R79,0,1)</f>
        <v>0</v>
      </c>
      <c r="W79" s="31">
        <f>SUM(U79:U81)</f>
        <v>0</v>
      </c>
      <c r="X79" s="142">
        <f>SUM(V79:V81)</f>
        <v>0</v>
      </c>
      <c r="Y79" s="27">
        <f>F88</f>
        <v>0</v>
      </c>
      <c r="Z79" s="28" t="s">
        <v>19</v>
      </c>
      <c r="AA79" s="29">
        <f>D88</f>
        <v>0</v>
      </c>
      <c r="AB79" s="30">
        <f aca="true" t="shared" si="42" ref="AB79:AB87">IF(Y79&lt;=AA79,0,1)</f>
        <v>0</v>
      </c>
      <c r="AC79" s="30">
        <f aca="true" t="shared" si="43" ref="AC79:AC87">IF(AA79&lt;=Y79,0,1)</f>
        <v>0</v>
      </c>
      <c r="AD79" s="31">
        <f>SUM(AB79:AB81)</f>
        <v>0</v>
      </c>
      <c r="AE79" s="142">
        <f>SUM(AC79:AC81)</f>
        <v>0</v>
      </c>
      <c r="AF79" s="33"/>
      <c r="AG79" s="33"/>
      <c r="AH79" s="34"/>
      <c r="AI79" s="35"/>
      <c r="AJ79" s="33"/>
      <c r="AK79" s="34"/>
      <c r="AL79" s="36"/>
      <c r="AM79" s="36"/>
      <c r="AN79" s="36"/>
      <c r="AO79" s="37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84"/>
    </row>
    <row r="80" spans="2:59" ht="12.75">
      <c r="B80" s="38" t="s">
        <v>8</v>
      </c>
      <c r="D80" s="39"/>
      <c r="E80" s="40"/>
      <c r="F80" s="41"/>
      <c r="G80" s="42"/>
      <c r="H80" s="43"/>
      <c r="I80" s="43"/>
      <c r="J80" s="44"/>
      <c r="K80" s="45">
        <f>F83</f>
        <v>0</v>
      </c>
      <c r="L80" s="46" t="s">
        <v>19</v>
      </c>
      <c r="M80" s="47">
        <f>D83</f>
        <v>0</v>
      </c>
      <c r="N80" s="48">
        <f>IF(K80&lt;=M80,0,1)</f>
        <v>0</v>
      </c>
      <c r="O80" s="48">
        <f>IF(M80&lt;=K80,0,1)</f>
        <v>0</v>
      </c>
      <c r="P80" s="49">
        <f>IF(P79&lt;=Q79,0,1)</f>
        <v>0</v>
      </c>
      <c r="Q80" s="49">
        <f>IF(Q79&lt;=P79,0,1)</f>
        <v>0</v>
      </c>
      <c r="R80" s="45">
        <f>F86</f>
        <v>0</v>
      </c>
      <c r="S80" s="46" t="s">
        <v>19</v>
      </c>
      <c r="T80" s="47">
        <f>D86</f>
        <v>0</v>
      </c>
      <c r="U80" s="48">
        <f t="shared" si="40"/>
        <v>0</v>
      </c>
      <c r="V80" s="48">
        <f t="shared" si="41"/>
        <v>0</v>
      </c>
      <c r="W80" s="49">
        <f>IF(W79&lt;=X79,0,1)</f>
        <v>0</v>
      </c>
      <c r="X80" s="137">
        <f>IF(X79&lt;=W79,0,1)</f>
        <v>0</v>
      </c>
      <c r="Y80" s="45">
        <f>F89</f>
        <v>0</v>
      </c>
      <c r="Z80" s="46" t="s">
        <v>19</v>
      </c>
      <c r="AA80" s="47">
        <f>D89</f>
        <v>0</v>
      </c>
      <c r="AB80" s="48">
        <f t="shared" si="42"/>
        <v>0</v>
      </c>
      <c r="AC80" s="48">
        <f t="shared" si="43"/>
        <v>0</v>
      </c>
      <c r="AD80" s="49">
        <f>IF(AD79&lt;=AE79,0,1)</f>
        <v>0</v>
      </c>
      <c r="AE80" s="137">
        <f>IF(AE79&lt;=AD79,0,1)</f>
        <v>0</v>
      </c>
      <c r="AF80" s="51">
        <f>SUM(K79:K81,R79:R81,Y79:Y81)</f>
        <v>0</v>
      </c>
      <c r="AG80" s="46" t="s">
        <v>19</v>
      </c>
      <c r="AH80" s="51">
        <f>SUM(M79:M81,T79:T81,AA79:AA81)</f>
        <v>0</v>
      </c>
      <c r="AI80" s="52">
        <f>SUM(P79,W79,AD79)</f>
        <v>0</v>
      </c>
      <c r="AJ80" s="46" t="s">
        <v>19</v>
      </c>
      <c r="AK80" s="47">
        <f>Q79+X79+AE79</f>
        <v>0</v>
      </c>
      <c r="AL80" s="52">
        <f>SUM(P80,W80,AD80)</f>
        <v>0</v>
      </c>
      <c r="AM80" s="46" t="s">
        <v>19</v>
      </c>
      <c r="AN80" s="47">
        <f>SUM(Q80,X80,AE80)</f>
        <v>0</v>
      </c>
      <c r="AO80" s="53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84"/>
    </row>
    <row r="81" spans="2:59" ht="13.5" thickBot="1">
      <c r="B81" s="77"/>
      <c r="C81" s="146"/>
      <c r="D81" s="55"/>
      <c r="E81" s="56"/>
      <c r="F81" s="57"/>
      <c r="G81" s="58"/>
      <c r="H81" s="59"/>
      <c r="I81" s="59"/>
      <c r="J81" s="60"/>
      <c r="K81" s="61">
        <f>F84</f>
        <v>0</v>
      </c>
      <c r="L81" s="62" t="s">
        <v>19</v>
      </c>
      <c r="M81" s="63">
        <f>D84</f>
        <v>0</v>
      </c>
      <c r="N81" s="64">
        <f>IF(K81&lt;=M81,0,1)</f>
        <v>0</v>
      </c>
      <c r="O81" s="64">
        <f>IF(M81&lt;=K81,0,1)</f>
        <v>0</v>
      </c>
      <c r="P81" s="65"/>
      <c r="Q81" s="65"/>
      <c r="R81" s="45">
        <f>F87</f>
        <v>0</v>
      </c>
      <c r="S81" s="46" t="s">
        <v>19</v>
      </c>
      <c r="T81" s="47">
        <f>D87</f>
        <v>0</v>
      </c>
      <c r="U81" s="64">
        <f t="shared" si="40"/>
        <v>0</v>
      </c>
      <c r="V81" s="64">
        <f t="shared" si="41"/>
        <v>0</v>
      </c>
      <c r="W81" s="65"/>
      <c r="X81" s="132"/>
      <c r="Y81" s="45">
        <f>F90</f>
        <v>0</v>
      </c>
      <c r="Z81" s="62" t="s">
        <v>19</v>
      </c>
      <c r="AA81" s="47">
        <f>D90</f>
        <v>0</v>
      </c>
      <c r="AB81" s="64">
        <f t="shared" si="42"/>
        <v>0</v>
      </c>
      <c r="AC81" s="64">
        <f t="shared" si="43"/>
        <v>0</v>
      </c>
      <c r="AD81" s="65"/>
      <c r="AE81" s="132"/>
      <c r="AF81" s="67"/>
      <c r="AG81" s="67"/>
      <c r="AH81" s="68"/>
      <c r="AI81" s="69"/>
      <c r="AJ81" s="67"/>
      <c r="AK81" s="68"/>
      <c r="AL81" s="70"/>
      <c r="AM81" s="70"/>
      <c r="AN81" s="70"/>
      <c r="AO81" s="71"/>
      <c r="AR81">
        <f>IF(AL80&lt;AN80,1,0)</f>
        <v>0</v>
      </c>
      <c r="AS81">
        <f>IF(AL80&lt;AN80,1,0)</f>
        <v>0</v>
      </c>
      <c r="AT81">
        <f>IF(AL80&lt;AN80,1,0)</f>
        <v>0</v>
      </c>
      <c r="BG81" s="84"/>
    </row>
    <row r="82" spans="2:59" ht="12.75">
      <c r="B82" s="147"/>
      <c r="C82" s="84"/>
      <c r="D82" s="27"/>
      <c r="E82" s="28" t="s">
        <v>19</v>
      </c>
      <c r="F82" s="73"/>
      <c r="G82" s="30">
        <f aca="true" t="shared" si="44" ref="G82:G90">IF(D82&lt;=F82,0,1)</f>
        <v>0</v>
      </c>
      <c r="H82" s="30">
        <f aca="true" t="shared" si="45" ref="H82:H90">IF(F82&lt;=D82,0,1)</f>
        <v>0</v>
      </c>
      <c r="I82" s="31">
        <f>SUM(G82:G84)</f>
        <v>0</v>
      </c>
      <c r="J82" s="31">
        <f>SUM(H82:H84)</f>
        <v>0</v>
      </c>
      <c r="K82" s="20"/>
      <c r="L82" s="21"/>
      <c r="M82" s="22"/>
      <c r="N82" s="23"/>
      <c r="O82" s="24"/>
      <c r="P82" s="25"/>
      <c r="Q82" s="26"/>
      <c r="R82" s="27">
        <f>M85</f>
        <v>0</v>
      </c>
      <c r="S82" s="28" t="s">
        <v>19</v>
      </c>
      <c r="T82" s="29">
        <f>K85</f>
        <v>0</v>
      </c>
      <c r="U82" s="30">
        <f t="shared" si="40"/>
        <v>0</v>
      </c>
      <c r="V82" s="30">
        <f t="shared" si="41"/>
        <v>0</v>
      </c>
      <c r="W82" s="31">
        <f>SUM(U82:U84)</f>
        <v>0</v>
      </c>
      <c r="X82" s="142">
        <f>SUM(V82:V84)</f>
        <v>0</v>
      </c>
      <c r="Y82" s="27">
        <f>M88</f>
        <v>0</v>
      </c>
      <c r="Z82" s="28" t="s">
        <v>19</v>
      </c>
      <c r="AA82" s="29">
        <f>K88</f>
        <v>0</v>
      </c>
      <c r="AB82" s="30">
        <f t="shared" si="42"/>
        <v>0</v>
      </c>
      <c r="AC82" s="30">
        <f t="shared" si="43"/>
        <v>0</v>
      </c>
      <c r="AD82" s="31">
        <f>SUM(AB82:AB84)</f>
        <v>0</v>
      </c>
      <c r="AE82" s="142">
        <f>SUM(AC82:AC84)</f>
        <v>0</v>
      </c>
      <c r="AF82" s="33"/>
      <c r="AG82" s="33"/>
      <c r="AH82" s="34"/>
      <c r="AI82" s="35"/>
      <c r="AJ82" s="33"/>
      <c r="AK82" s="34"/>
      <c r="AL82" s="51"/>
      <c r="AM82" s="51"/>
      <c r="AN82" s="51"/>
      <c r="AO82" s="53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84"/>
    </row>
    <row r="83" spans="2:59" ht="12.75">
      <c r="B83" s="38" t="s">
        <v>9</v>
      </c>
      <c r="D83" s="45"/>
      <c r="E83" s="46" t="s">
        <v>19</v>
      </c>
      <c r="F83" s="74"/>
      <c r="G83" s="48">
        <f t="shared" si="44"/>
        <v>0</v>
      </c>
      <c r="H83" s="48">
        <f t="shared" si="45"/>
        <v>0</v>
      </c>
      <c r="I83" s="49">
        <f>IF(I82&lt;=J82,0,1)</f>
        <v>0</v>
      </c>
      <c r="J83" s="49">
        <f>IF(J82&lt;=I82,0,1)</f>
        <v>0</v>
      </c>
      <c r="K83" s="39"/>
      <c r="L83" s="40"/>
      <c r="M83" s="41"/>
      <c r="N83" s="42"/>
      <c r="O83" s="43"/>
      <c r="P83" s="43"/>
      <c r="Q83" s="44"/>
      <c r="R83" s="45">
        <f>M86</f>
        <v>0</v>
      </c>
      <c r="S83" s="46" t="s">
        <v>19</v>
      </c>
      <c r="T83" s="47">
        <f>K86</f>
        <v>0</v>
      </c>
      <c r="U83" s="48">
        <f t="shared" si="40"/>
        <v>0</v>
      </c>
      <c r="V83" s="48">
        <f t="shared" si="41"/>
        <v>0</v>
      </c>
      <c r="W83" s="49">
        <f>IF(W82&lt;=X82,0,1)</f>
        <v>0</v>
      </c>
      <c r="X83" s="137">
        <f>IF(X82&lt;=W82,0,1)</f>
        <v>0</v>
      </c>
      <c r="Y83" s="45">
        <f>M89</f>
        <v>0</v>
      </c>
      <c r="Z83" s="46" t="s">
        <v>19</v>
      </c>
      <c r="AA83" s="47">
        <f>K89</f>
        <v>0</v>
      </c>
      <c r="AB83" s="48">
        <f t="shared" si="42"/>
        <v>0</v>
      </c>
      <c r="AC83" s="48">
        <f t="shared" si="43"/>
        <v>0</v>
      </c>
      <c r="AD83" s="49">
        <f>IF(AD82&lt;=AE82,0,1)</f>
        <v>0</v>
      </c>
      <c r="AE83" s="137">
        <f>IF(AE82&lt;=AD82,0,1)</f>
        <v>0</v>
      </c>
      <c r="AF83" s="51">
        <f>SUM(D82:D84,R82:R84,Y82:Y84)</f>
        <v>0</v>
      </c>
      <c r="AG83" s="46" t="s">
        <v>19</v>
      </c>
      <c r="AH83" s="51">
        <f>SUM(F82:F84,T82:T84,AA82:AA84)</f>
        <v>0</v>
      </c>
      <c r="AI83" s="52">
        <f>SUM(I82,W82,AD82)</f>
        <v>0</v>
      </c>
      <c r="AJ83" s="46" t="s">
        <v>19</v>
      </c>
      <c r="AK83" s="47">
        <f>J82+X82+AE82</f>
        <v>0</v>
      </c>
      <c r="AL83" s="52">
        <f>SUM(I83,W83,AD83)</f>
        <v>0</v>
      </c>
      <c r="AM83" s="46" t="s">
        <v>19</v>
      </c>
      <c r="AN83" s="47">
        <f>SUM(J83,X83,AE83)</f>
        <v>0</v>
      </c>
      <c r="AO83" s="53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84"/>
    </row>
    <row r="84" spans="2:59" ht="13.5" thickBot="1">
      <c r="B84" s="77"/>
      <c r="C84" s="148"/>
      <c r="D84" s="61"/>
      <c r="E84" s="62" t="s">
        <v>19</v>
      </c>
      <c r="F84" s="75"/>
      <c r="G84" s="64">
        <f t="shared" si="44"/>
        <v>0</v>
      </c>
      <c r="H84" s="64">
        <f t="shared" si="45"/>
        <v>0</v>
      </c>
      <c r="I84" s="65"/>
      <c r="J84" s="65"/>
      <c r="K84" s="55"/>
      <c r="L84" s="56"/>
      <c r="M84" s="57"/>
      <c r="N84" s="58"/>
      <c r="O84" s="59"/>
      <c r="P84" s="59"/>
      <c r="Q84" s="60"/>
      <c r="R84" s="61">
        <f>M87</f>
        <v>0</v>
      </c>
      <c r="S84" s="62" t="s">
        <v>19</v>
      </c>
      <c r="T84" s="63">
        <f>K87</f>
        <v>0</v>
      </c>
      <c r="U84" s="64">
        <f t="shared" si="40"/>
        <v>0</v>
      </c>
      <c r="V84" s="64">
        <f t="shared" si="41"/>
        <v>0</v>
      </c>
      <c r="W84" s="65"/>
      <c r="X84" s="132"/>
      <c r="Y84" s="45">
        <f>M90</f>
        <v>0</v>
      </c>
      <c r="Z84" s="62" t="s">
        <v>19</v>
      </c>
      <c r="AA84" s="47">
        <f>K90</f>
        <v>0</v>
      </c>
      <c r="AB84" s="64">
        <f t="shared" si="42"/>
        <v>0</v>
      </c>
      <c r="AC84" s="64">
        <f t="shared" si="43"/>
        <v>0</v>
      </c>
      <c r="AD84" s="65"/>
      <c r="AE84" s="132"/>
      <c r="AF84" s="67"/>
      <c r="AG84" s="67"/>
      <c r="AH84" s="68"/>
      <c r="AI84" s="76"/>
      <c r="AJ84" s="67"/>
      <c r="AK84" s="68"/>
      <c r="AL84" s="70"/>
      <c r="AM84" s="70"/>
      <c r="AN84" s="70"/>
      <c r="AO84" s="71"/>
      <c r="AR84">
        <f>IF(AL83&lt;AN83,1,0)</f>
        <v>0</v>
      </c>
      <c r="AS84">
        <f>IF(AL83&lt;AN83,1,0)</f>
        <v>0</v>
      </c>
      <c r="AT84">
        <f>IF(AL83&lt;AN83,1,0)</f>
        <v>0</v>
      </c>
      <c r="BG84" s="84"/>
    </row>
    <row r="85" spans="2:59" ht="12.75">
      <c r="B85" s="147"/>
      <c r="C85" s="84"/>
      <c r="D85" s="27"/>
      <c r="E85" s="28" t="s">
        <v>19</v>
      </c>
      <c r="F85" s="73"/>
      <c r="G85" s="30">
        <f t="shared" si="44"/>
        <v>0</v>
      </c>
      <c r="H85" s="30">
        <f t="shared" si="45"/>
        <v>0</v>
      </c>
      <c r="I85" s="31">
        <f>SUM(G85:G87)</f>
        <v>0</v>
      </c>
      <c r="J85" s="31">
        <f>SUM(H85:H87)</f>
        <v>0</v>
      </c>
      <c r="K85" s="27"/>
      <c r="L85" s="28" t="s">
        <v>19</v>
      </c>
      <c r="M85" s="73"/>
      <c r="N85" s="30">
        <f aca="true" t="shared" si="46" ref="N85:N90">IF(K85&lt;=M85,0,1)</f>
        <v>0</v>
      </c>
      <c r="O85" s="30">
        <f aca="true" t="shared" si="47" ref="O85:O90">IF(M85&lt;=K85,0,1)</f>
        <v>0</v>
      </c>
      <c r="P85" s="31">
        <f>SUM(N85:N87)</f>
        <v>0</v>
      </c>
      <c r="Q85" s="31">
        <f>SUM(O85:O87)</f>
        <v>0</v>
      </c>
      <c r="R85" s="20"/>
      <c r="S85" s="21"/>
      <c r="T85" s="22"/>
      <c r="U85" s="23"/>
      <c r="V85" s="24"/>
      <c r="W85" s="25"/>
      <c r="X85" s="26"/>
      <c r="Y85" s="27">
        <f>T88</f>
        <v>0</v>
      </c>
      <c r="Z85" s="28" t="s">
        <v>19</v>
      </c>
      <c r="AA85" s="29">
        <f>R88</f>
        <v>0</v>
      </c>
      <c r="AB85" s="30">
        <f t="shared" si="42"/>
        <v>0</v>
      </c>
      <c r="AC85" s="30">
        <f t="shared" si="43"/>
        <v>0</v>
      </c>
      <c r="AD85" s="31">
        <f>SUM(AB85:AB87)</f>
        <v>0</v>
      </c>
      <c r="AE85" s="142">
        <f>SUM(AC85:AC87)</f>
        <v>0</v>
      </c>
      <c r="AF85" s="33"/>
      <c r="AG85" s="33"/>
      <c r="AH85" s="34"/>
      <c r="AI85" s="35"/>
      <c r="AJ85" s="33"/>
      <c r="AK85" s="34"/>
      <c r="AL85" s="51"/>
      <c r="AM85" s="51"/>
      <c r="AN85" s="51"/>
      <c r="AO85" s="53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84"/>
    </row>
    <row r="86" spans="2:59" ht="12.75">
      <c r="B86" s="38" t="s">
        <v>10</v>
      </c>
      <c r="D86" s="45"/>
      <c r="E86" s="46" t="s">
        <v>19</v>
      </c>
      <c r="F86" s="74"/>
      <c r="G86" s="48">
        <f t="shared" si="44"/>
        <v>0</v>
      </c>
      <c r="H86" s="48">
        <f t="shared" si="45"/>
        <v>0</v>
      </c>
      <c r="I86" s="49">
        <f>IF(I85&lt;=J85,0,1)</f>
        <v>0</v>
      </c>
      <c r="J86" s="49">
        <f>IF(J85&lt;=I85,0,1)</f>
        <v>0</v>
      </c>
      <c r="K86" s="45"/>
      <c r="L86" s="46" t="s">
        <v>19</v>
      </c>
      <c r="M86" s="74"/>
      <c r="N86" s="48">
        <f t="shared" si="46"/>
        <v>0</v>
      </c>
      <c r="O86" s="48">
        <f t="shared" si="47"/>
        <v>0</v>
      </c>
      <c r="P86" s="49">
        <f>IF(P85&lt;=Q85,0,1)</f>
        <v>0</v>
      </c>
      <c r="Q86" s="49">
        <f>IF(Q85&lt;=P85,0,1)</f>
        <v>0</v>
      </c>
      <c r="R86" s="39"/>
      <c r="S86" s="40"/>
      <c r="T86" s="41"/>
      <c r="U86" s="42"/>
      <c r="V86" s="43"/>
      <c r="W86" s="43"/>
      <c r="X86" s="44"/>
      <c r="Y86" s="45">
        <f>T89</f>
        <v>0</v>
      </c>
      <c r="Z86" s="46" t="s">
        <v>19</v>
      </c>
      <c r="AA86" s="47">
        <f>R89</f>
        <v>0</v>
      </c>
      <c r="AB86" s="48">
        <f t="shared" si="42"/>
        <v>0</v>
      </c>
      <c r="AC86" s="48">
        <f t="shared" si="43"/>
        <v>0</v>
      </c>
      <c r="AD86" s="49">
        <f>IF(AD85&lt;=AE85,0,1)</f>
        <v>0</v>
      </c>
      <c r="AE86" s="137">
        <f>IF(AE85&lt;=AD85,0,1)</f>
        <v>0</v>
      </c>
      <c r="AF86" s="51">
        <f>SUM(D85:D87,K85:K87,Y85:Y87)</f>
        <v>0</v>
      </c>
      <c r="AG86" s="46" t="s">
        <v>19</v>
      </c>
      <c r="AH86" s="51">
        <f>SUM(F85:F87,M85:M87,AA85:AA87)</f>
        <v>0</v>
      </c>
      <c r="AI86" s="52">
        <f>SUM(I85,P85,AD85)</f>
        <v>0</v>
      </c>
      <c r="AJ86" s="46" t="s">
        <v>19</v>
      </c>
      <c r="AK86" s="47">
        <f>J85+Q85+AE85</f>
        <v>0</v>
      </c>
      <c r="AL86" s="52">
        <f>SUM(I86,P86,AD86)</f>
        <v>0</v>
      </c>
      <c r="AM86" s="46" t="s">
        <v>19</v>
      </c>
      <c r="AN86" s="47">
        <f>SUM(J86,Q86,AE86)</f>
        <v>0</v>
      </c>
      <c r="AO86" s="53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20</v>
      </c>
      <c r="BG86" s="84"/>
    </row>
    <row r="87" spans="1:59" ht="13.5" thickBot="1">
      <c r="A87" s="2"/>
      <c r="B87" s="77"/>
      <c r="C87" s="146"/>
      <c r="D87" s="61"/>
      <c r="E87" s="62" t="s">
        <v>19</v>
      </c>
      <c r="F87" s="75"/>
      <c r="G87" s="64">
        <f t="shared" si="44"/>
        <v>0</v>
      </c>
      <c r="H87" s="64">
        <f t="shared" si="45"/>
        <v>0</v>
      </c>
      <c r="I87" s="65"/>
      <c r="J87" s="132"/>
      <c r="K87" s="145"/>
      <c r="L87" s="62" t="s">
        <v>19</v>
      </c>
      <c r="M87" s="75"/>
      <c r="N87" s="64">
        <f t="shared" si="46"/>
        <v>0</v>
      </c>
      <c r="O87" s="64">
        <f t="shared" si="47"/>
        <v>0</v>
      </c>
      <c r="P87" s="65"/>
      <c r="Q87" s="132"/>
      <c r="R87" s="55"/>
      <c r="S87" s="56"/>
      <c r="T87" s="57"/>
      <c r="U87" s="59"/>
      <c r="V87" s="59"/>
      <c r="W87" s="59"/>
      <c r="X87" s="60"/>
      <c r="Y87" s="45">
        <f>T90</f>
        <v>0</v>
      </c>
      <c r="Z87" s="62" t="s">
        <v>19</v>
      </c>
      <c r="AA87" s="47">
        <f>R90</f>
        <v>0</v>
      </c>
      <c r="AB87" s="64">
        <f t="shared" si="42"/>
        <v>0</v>
      </c>
      <c r="AC87" s="64">
        <f t="shared" si="43"/>
        <v>0</v>
      </c>
      <c r="AD87" s="65"/>
      <c r="AE87" s="132"/>
      <c r="AF87" s="67"/>
      <c r="AG87" s="67"/>
      <c r="AH87" s="68"/>
      <c r="AI87" s="69"/>
      <c r="AJ87" s="67"/>
      <c r="AK87" s="68"/>
      <c r="AL87" s="70"/>
      <c r="AM87" s="70"/>
      <c r="AN87" s="70"/>
      <c r="AO87" s="71"/>
      <c r="AR87">
        <f>IF(AL86&lt;AN86,1,0)</f>
        <v>0</v>
      </c>
      <c r="AS87">
        <f>IF(AL86&lt;AN86,1,0)</f>
        <v>0</v>
      </c>
      <c r="AT87">
        <f>IF(AL86&lt;AN86,1,0)</f>
        <v>0</v>
      </c>
      <c r="BG87" s="84"/>
    </row>
    <row r="88" spans="1:59" ht="12.75">
      <c r="A88" s="2"/>
      <c r="B88" s="144"/>
      <c r="C88" s="143"/>
      <c r="D88" s="45"/>
      <c r="E88" s="28" t="s">
        <v>19</v>
      </c>
      <c r="F88" s="138"/>
      <c r="G88" s="30">
        <f t="shared" si="44"/>
        <v>0</v>
      </c>
      <c r="H88" s="30">
        <f t="shared" si="45"/>
        <v>0</v>
      </c>
      <c r="I88" s="31">
        <f>SUM(G88:G90)</f>
        <v>0</v>
      </c>
      <c r="J88" s="142">
        <f>SUM(H88:H90)</f>
        <v>0</v>
      </c>
      <c r="K88" s="139"/>
      <c r="L88" s="28" t="s">
        <v>19</v>
      </c>
      <c r="M88" s="138"/>
      <c r="N88" s="30">
        <f t="shared" si="46"/>
        <v>0</v>
      </c>
      <c r="O88" s="30">
        <f t="shared" si="47"/>
        <v>0</v>
      </c>
      <c r="P88" s="31">
        <f>SUM(N88:N90)</f>
        <v>0</v>
      </c>
      <c r="Q88" s="142">
        <f>SUM(O88:O90)</f>
        <v>0</v>
      </c>
      <c r="R88" s="139"/>
      <c r="S88" s="28" t="s">
        <v>19</v>
      </c>
      <c r="T88" s="138"/>
      <c r="U88" s="30">
        <f>IF(R88&lt;=T88,0,1)</f>
        <v>0</v>
      </c>
      <c r="V88" s="30">
        <f>IF(T88&lt;=R88,0,1)</f>
        <v>0</v>
      </c>
      <c r="W88" s="31">
        <f>SUM(U88:U90)</f>
        <v>0</v>
      </c>
      <c r="X88" s="142">
        <f>SUM(V88:V90)</f>
        <v>0</v>
      </c>
      <c r="Y88" s="20"/>
      <c r="Z88" s="21"/>
      <c r="AA88" s="22"/>
      <c r="AB88" s="24"/>
      <c r="AC88" s="24"/>
      <c r="AD88" s="24"/>
      <c r="AE88" s="26"/>
      <c r="AF88" s="76"/>
      <c r="AG88" s="76"/>
      <c r="AH88" s="34"/>
      <c r="AI88" s="76"/>
      <c r="AJ88" s="76"/>
      <c r="AK88" s="34"/>
      <c r="AL88" s="76"/>
      <c r="AM88" s="76"/>
      <c r="AN88" s="34"/>
      <c r="AO88" s="34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84"/>
    </row>
    <row r="89" spans="1:59" ht="12.75">
      <c r="A89" s="2"/>
      <c r="B89" s="141" t="s">
        <v>60</v>
      </c>
      <c r="D89" s="45"/>
      <c r="E89" s="46" t="s">
        <v>19</v>
      </c>
      <c r="F89" s="138"/>
      <c r="G89" s="48">
        <f t="shared" si="44"/>
        <v>0</v>
      </c>
      <c r="H89" s="48">
        <f t="shared" si="45"/>
        <v>0</v>
      </c>
      <c r="I89" s="49">
        <f>IF(I88&lt;=J88,0,1)</f>
        <v>0</v>
      </c>
      <c r="J89" s="137">
        <f>IF(J88&lt;=I88,0,1)</f>
        <v>0</v>
      </c>
      <c r="K89" s="140"/>
      <c r="L89" s="46" t="s">
        <v>19</v>
      </c>
      <c r="M89" s="138"/>
      <c r="N89" s="48">
        <f t="shared" si="46"/>
        <v>0</v>
      </c>
      <c r="O89" s="48">
        <f t="shared" si="47"/>
        <v>0</v>
      </c>
      <c r="P89" s="49">
        <f>IF(P88&lt;=Q88,0,1)</f>
        <v>0</v>
      </c>
      <c r="Q89" s="137">
        <f>IF(Q88&lt;=P88,0,1)</f>
        <v>0</v>
      </c>
      <c r="R89" s="139"/>
      <c r="S89" s="46" t="s">
        <v>19</v>
      </c>
      <c r="T89" s="138"/>
      <c r="U89" s="48">
        <f>IF(R89&lt;=T89,0,1)</f>
        <v>0</v>
      </c>
      <c r="V89" s="48">
        <f>IF(T89&lt;=R89,0,1)</f>
        <v>0</v>
      </c>
      <c r="W89" s="49">
        <f>IF(W88&lt;=X88,0,1)</f>
        <v>0</v>
      </c>
      <c r="X89" s="137">
        <f>IF(X88&lt;=W88,0,1)</f>
        <v>0</v>
      </c>
      <c r="Y89" s="39"/>
      <c r="Z89" s="40"/>
      <c r="AA89" s="41"/>
      <c r="AB89" s="43"/>
      <c r="AC89" s="43"/>
      <c r="AD89" s="43"/>
      <c r="AE89" s="44"/>
      <c r="AF89" s="51">
        <f>SUM(D88:D90,K88:K90,R88:R90)</f>
        <v>0</v>
      </c>
      <c r="AG89" s="46" t="s">
        <v>19</v>
      </c>
      <c r="AH89" s="51">
        <f>SUM(F88:F90,M88:M90,T88:T90)</f>
        <v>0</v>
      </c>
      <c r="AI89" s="52">
        <f>SUM(I88,P88,W88)</f>
        <v>0</v>
      </c>
      <c r="AJ89" s="46" t="s">
        <v>19</v>
      </c>
      <c r="AK89" s="47">
        <f>J88+Q88+X88</f>
        <v>0</v>
      </c>
      <c r="AL89" s="52">
        <f>SUM(I89,P89,W89)</f>
        <v>0</v>
      </c>
      <c r="AM89" s="46" t="s">
        <v>19</v>
      </c>
      <c r="AN89" s="47">
        <f>SUM(J89,Q89,X89)</f>
        <v>0</v>
      </c>
      <c r="AO89" s="53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84"/>
    </row>
    <row r="90" spans="1:59" ht="13.5" thickBot="1">
      <c r="A90" s="2"/>
      <c r="B90" s="136"/>
      <c r="C90" s="135"/>
      <c r="D90" s="134"/>
      <c r="E90" s="62" t="s">
        <v>19</v>
      </c>
      <c r="F90" s="133"/>
      <c r="G90" s="64">
        <f t="shared" si="44"/>
        <v>0</v>
      </c>
      <c r="H90" s="64">
        <f t="shared" si="45"/>
        <v>0</v>
      </c>
      <c r="I90" s="65"/>
      <c r="J90" s="132"/>
      <c r="K90" s="134"/>
      <c r="L90" s="62" t="s">
        <v>19</v>
      </c>
      <c r="M90" s="133"/>
      <c r="N90" s="64">
        <f t="shared" si="46"/>
        <v>0</v>
      </c>
      <c r="O90" s="64">
        <f t="shared" si="47"/>
        <v>0</v>
      </c>
      <c r="P90" s="65"/>
      <c r="Q90" s="132"/>
      <c r="R90" s="134"/>
      <c r="S90" s="62" t="s">
        <v>19</v>
      </c>
      <c r="T90" s="133"/>
      <c r="U90" s="64">
        <f>IF(R90&lt;=T90,0,1)</f>
        <v>0</v>
      </c>
      <c r="V90" s="64">
        <f>IF(T90&lt;=R90,0,1)</f>
        <v>0</v>
      </c>
      <c r="W90" s="65"/>
      <c r="X90" s="132"/>
      <c r="Y90" s="55"/>
      <c r="Z90" s="56"/>
      <c r="AA90" s="57"/>
      <c r="AB90" s="59"/>
      <c r="AC90" s="59"/>
      <c r="AD90" s="59"/>
      <c r="AE90" s="60"/>
      <c r="AF90" s="67"/>
      <c r="AG90" s="67"/>
      <c r="AH90" s="68"/>
      <c r="AI90" s="67"/>
      <c r="AJ90" s="67"/>
      <c r="AK90" s="68"/>
      <c r="AL90" s="67"/>
      <c r="AM90" s="67"/>
      <c r="AN90" s="68"/>
      <c r="AO90" s="68"/>
      <c r="AR90">
        <f>IF(AL89&lt;AN89,1,0)</f>
        <v>0</v>
      </c>
      <c r="AS90">
        <f>IF(AL89&lt;AN89,1,0)</f>
        <v>0</v>
      </c>
      <c r="AT90">
        <f>IF(AL89&lt;AN89,1,0)</f>
        <v>0</v>
      </c>
      <c r="BG90" s="84"/>
    </row>
    <row r="91" spans="3:59" ht="12.75">
      <c r="C91" s="131"/>
      <c r="BG91" s="84"/>
    </row>
    <row r="92" spans="26:59" ht="13.5" thickBot="1">
      <c r="Z92" s="150"/>
      <c r="AR92" t="s">
        <v>0</v>
      </c>
      <c r="AU92" t="s">
        <v>1</v>
      </c>
      <c r="BG92" s="84"/>
    </row>
    <row r="93" spans="1:59" ht="15" thickBot="1">
      <c r="A93" s="2"/>
      <c r="B93" s="3" t="s">
        <v>2</v>
      </c>
      <c r="C93" s="4" t="s">
        <v>62</v>
      </c>
      <c r="D93" s="5"/>
      <c r="E93" s="6" t="str">
        <f>B95</f>
        <v>A</v>
      </c>
      <c r="F93" s="7"/>
      <c r="G93" s="8"/>
      <c r="H93" s="8"/>
      <c r="I93" s="8"/>
      <c r="J93" s="8"/>
      <c r="K93" s="5"/>
      <c r="L93" s="9" t="str">
        <f>B98</f>
        <v>B</v>
      </c>
      <c r="M93" s="10"/>
      <c r="N93" s="11"/>
      <c r="O93" s="11"/>
      <c r="P93" s="11"/>
      <c r="Q93" s="11"/>
      <c r="R93" s="12"/>
      <c r="S93" s="9" t="str">
        <f>B101</f>
        <v>C</v>
      </c>
      <c r="T93" s="10"/>
      <c r="U93" s="11"/>
      <c r="V93" s="11"/>
      <c r="W93" s="11"/>
      <c r="X93" s="10"/>
      <c r="Y93" s="12"/>
      <c r="Z93" s="149" t="s">
        <v>60</v>
      </c>
      <c r="AA93" s="10"/>
      <c r="AB93" s="11"/>
      <c r="AC93" s="11"/>
      <c r="AD93" s="11"/>
      <c r="AE93" s="10"/>
      <c r="AF93" s="11"/>
      <c r="AG93" s="14" t="s">
        <v>4</v>
      </c>
      <c r="AH93" s="10"/>
      <c r="AI93" s="12"/>
      <c r="AJ93" s="14" t="s">
        <v>5</v>
      </c>
      <c r="AK93" s="10"/>
      <c r="AL93" s="11"/>
      <c r="AM93" s="14" t="s">
        <v>6</v>
      </c>
      <c r="AN93" s="10"/>
      <c r="AO93" s="15" t="s">
        <v>7</v>
      </c>
      <c r="AQ93" s="16"/>
      <c r="AR93" s="16" t="s">
        <v>8</v>
      </c>
      <c r="AS93" s="16" t="s">
        <v>9</v>
      </c>
      <c r="AT93" s="16" t="s">
        <v>10</v>
      </c>
      <c r="AU93" s="16"/>
      <c r="AV93" s="16" t="s">
        <v>11</v>
      </c>
      <c r="AW93" s="16"/>
      <c r="AX93" s="16" t="s">
        <v>12</v>
      </c>
      <c r="AY93" s="16" t="s">
        <v>13</v>
      </c>
      <c r="AZ93" s="16" t="s">
        <v>14</v>
      </c>
      <c r="BA93" s="16" t="s">
        <v>15</v>
      </c>
      <c r="BB93" s="16" t="s">
        <v>16</v>
      </c>
      <c r="BC93" s="16" t="s">
        <v>17</v>
      </c>
      <c r="BD93" s="16" t="s">
        <v>61</v>
      </c>
      <c r="BE93" s="16" t="s">
        <v>18</v>
      </c>
      <c r="BG93" s="84"/>
    </row>
    <row r="94" spans="2:59" ht="12.75">
      <c r="B94" s="18"/>
      <c r="C94" s="19"/>
      <c r="D94" s="20"/>
      <c r="E94" s="21"/>
      <c r="F94" s="22"/>
      <c r="G94" s="23"/>
      <c r="H94" s="24"/>
      <c r="I94" s="25"/>
      <c r="J94" s="26"/>
      <c r="K94" s="27">
        <f>F97</f>
        <v>0</v>
      </c>
      <c r="L94" s="28" t="s">
        <v>19</v>
      </c>
      <c r="M94" s="29">
        <f>D97</f>
        <v>0</v>
      </c>
      <c r="N94" s="30">
        <f>IF(K94&lt;=M94,0,1)</f>
        <v>0</v>
      </c>
      <c r="O94" s="30">
        <f>IF(M94&lt;=K94,0,1)</f>
        <v>0</v>
      </c>
      <c r="P94" s="31">
        <f>SUM(N94:N96)</f>
        <v>0</v>
      </c>
      <c r="Q94" s="31">
        <f>SUM(O94:O96)</f>
        <v>0</v>
      </c>
      <c r="R94" s="27">
        <f>F100</f>
        <v>0</v>
      </c>
      <c r="S94" s="28" t="s">
        <v>19</v>
      </c>
      <c r="T94" s="29">
        <f>D100</f>
        <v>0</v>
      </c>
      <c r="U94" s="30">
        <f aca="true" t="shared" si="48" ref="U94:U99">IF(R94&lt;=T94,0,1)</f>
        <v>0</v>
      </c>
      <c r="V94" s="30">
        <f aca="true" t="shared" si="49" ref="V94:V99">IF(T94&lt;=R94,0,1)</f>
        <v>0</v>
      </c>
      <c r="W94" s="31">
        <f>SUM(U94:U96)</f>
        <v>0</v>
      </c>
      <c r="X94" s="142">
        <f>SUM(V94:V96)</f>
        <v>0</v>
      </c>
      <c r="Y94" s="27">
        <f>F103</f>
        <v>0</v>
      </c>
      <c r="Z94" s="28" t="s">
        <v>19</v>
      </c>
      <c r="AA94" s="29">
        <f>D103</f>
        <v>0</v>
      </c>
      <c r="AB94" s="30">
        <f aca="true" t="shared" si="50" ref="AB94:AB102">IF(Y94&lt;=AA94,0,1)</f>
        <v>0</v>
      </c>
      <c r="AC94" s="30">
        <f aca="true" t="shared" si="51" ref="AC94:AC102">IF(AA94&lt;=Y94,0,1)</f>
        <v>0</v>
      </c>
      <c r="AD94" s="31">
        <f>SUM(AB94:AB96)</f>
        <v>0</v>
      </c>
      <c r="AE94" s="142">
        <f>SUM(AC94:AC96)</f>
        <v>0</v>
      </c>
      <c r="AF94" s="33"/>
      <c r="AG94" s="33"/>
      <c r="AH94" s="34"/>
      <c r="AI94" s="35"/>
      <c r="AJ94" s="33"/>
      <c r="AK94" s="34"/>
      <c r="AL94" s="36"/>
      <c r="AM94" s="36"/>
      <c r="AN94" s="36"/>
      <c r="AO94" s="37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84"/>
    </row>
    <row r="95" spans="2:59" ht="12.75">
      <c r="B95" s="38" t="s">
        <v>8</v>
      </c>
      <c r="D95" s="39"/>
      <c r="E95" s="40"/>
      <c r="F95" s="41"/>
      <c r="G95" s="42"/>
      <c r="H95" s="43"/>
      <c r="I95" s="43"/>
      <c r="J95" s="44"/>
      <c r="K95" s="45">
        <f>F98</f>
        <v>0</v>
      </c>
      <c r="L95" s="46" t="s">
        <v>19</v>
      </c>
      <c r="M95" s="47">
        <f>D98</f>
        <v>0</v>
      </c>
      <c r="N95" s="48">
        <f>IF(K95&lt;=M95,0,1)</f>
        <v>0</v>
      </c>
      <c r="O95" s="48">
        <f>IF(M95&lt;=K95,0,1)</f>
        <v>0</v>
      </c>
      <c r="P95" s="49">
        <f>IF(P94&lt;=Q94,0,1)</f>
        <v>0</v>
      </c>
      <c r="Q95" s="49">
        <f>IF(Q94&lt;=P94,0,1)</f>
        <v>0</v>
      </c>
      <c r="R95" s="45">
        <f>F101</f>
        <v>0</v>
      </c>
      <c r="S95" s="46" t="s">
        <v>19</v>
      </c>
      <c r="T95" s="47">
        <f>D101</f>
        <v>0</v>
      </c>
      <c r="U95" s="48">
        <f t="shared" si="48"/>
        <v>0</v>
      </c>
      <c r="V95" s="48">
        <f t="shared" si="49"/>
        <v>0</v>
      </c>
      <c r="W95" s="49">
        <f>IF(W94&lt;=X94,0,1)</f>
        <v>0</v>
      </c>
      <c r="X95" s="137">
        <f>IF(X94&lt;=W94,0,1)</f>
        <v>0</v>
      </c>
      <c r="Y95" s="45">
        <f>F104</f>
        <v>0</v>
      </c>
      <c r="Z95" s="46" t="s">
        <v>19</v>
      </c>
      <c r="AA95" s="47">
        <f>D104</f>
        <v>0</v>
      </c>
      <c r="AB95" s="48">
        <f t="shared" si="50"/>
        <v>0</v>
      </c>
      <c r="AC95" s="48">
        <f t="shared" si="51"/>
        <v>0</v>
      </c>
      <c r="AD95" s="49">
        <f>IF(AD94&lt;=AE94,0,1)</f>
        <v>0</v>
      </c>
      <c r="AE95" s="137">
        <f>IF(AE94&lt;=AD94,0,1)</f>
        <v>0</v>
      </c>
      <c r="AF95" s="51">
        <f>SUM(K94:K96,R94:R96,Y94:Y96)</f>
        <v>0</v>
      </c>
      <c r="AG95" s="46" t="s">
        <v>19</v>
      </c>
      <c r="AH95" s="51">
        <f>SUM(M94:M96,T94:T96,AA94:AA96)</f>
        <v>0</v>
      </c>
      <c r="AI95" s="52">
        <f>SUM(P94,W94,AD94)</f>
        <v>0</v>
      </c>
      <c r="AJ95" s="46" t="s">
        <v>19</v>
      </c>
      <c r="AK95" s="47">
        <f>Q94+X94+AE94</f>
        <v>0</v>
      </c>
      <c r="AL95" s="52">
        <f>SUM(P95,W95,AD95)</f>
        <v>0</v>
      </c>
      <c r="AM95" s="46" t="s">
        <v>19</v>
      </c>
      <c r="AN95" s="47">
        <f>SUM(Q95,X95,AE95)</f>
        <v>0</v>
      </c>
      <c r="AO95" s="53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84"/>
    </row>
    <row r="96" spans="2:59" ht="13.5" thickBot="1">
      <c r="B96" s="77"/>
      <c r="C96" s="146"/>
      <c r="D96" s="55"/>
      <c r="E96" s="56"/>
      <c r="F96" s="57"/>
      <c r="G96" s="58"/>
      <c r="H96" s="59"/>
      <c r="I96" s="59"/>
      <c r="J96" s="60"/>
      <c r="K96" s="61">
        <f>F99</f>
        <v>0</v>
      </c>
      <c r="L96" s="62" t="s">
        <v>19</v>
      </c>
      <c r="M96" s="63">
        <f>D99</f>
        <v>0</v>
      </c>
      <c r="N96" s="64">
        <f>IF(K96&lt;=M96,0,1)</f>
        <v>0</v>
      </c>
      <c r="O96" s="64">
        <f>IF(M96&lt;=K96,0,1)</f>
        <v>0</v>
      </c>
      <c r="P96" s="65"/>
      <c r="Q96" s="65"/>
      <c r="R96" s="45">
        <f>F102</f>
        <v>0</v>
      </c>
      <c r="S96" s="46" t="s">
        <v>19</v>
      </c>
      <c r="T96" s="47">
        <f>D102</f>
        <v>0</v>
      </c>
      <c r="U96" s="64">
        <f t="shared" si="48"/>
        <v>0</v>
      </c>
      <c r="V96" s="64">
        <f t="shared" si="49"/>
        <v>0</v>
      </c>
      <c r="W96" s="65"/>
      <c r="X96" s="132"/>
      <c r="Y96" s="45">
        <f>F105</f>
        <v>0</v>
      </c>
      <c r="Z96" s="62" t="s">
        <v>19</v>
      </c>
      <c r="AA96" s="47">
        <f>D105</f>
        <v>0</v>
      </c>
      <c r="AB96" s="64">
        <f t="shared" si="50"/>
        <v>0</v>
      </c>
      <c r="AC96" s="64">
        <f t="shared" si="51"/>
        <v>0</v>
      </c>
      <c r="AD96" s="65"/>
      <c r="AE96" s="132"/>
      <c r="AF96" s="67"/>
      <c r="AG96" s="67"/>
      <c r="AH96" s="68"/>
      <c r="AI96" s="69"/>
      <c r="AJ96" s="67"/>
      <c r="AK96" s="68"/>
      <c r="AL96" s="70"/>
      <c r="AM96" s="70"/>
      <c r="AN96" s="70"/>
      <c r="AO96" s="71"/>
      <c r="AR96">
        <f>IF(AL95&lt;AN95,1,0)</f>
        <v>0</v>
      </c>
      <c r="AS96">
        <f>IF(AL95&lt;AN95,1,0)</f>
        <v>0</v>
      </c>
      <c r="AT96">
        <f>IF(AL95&lt;AN95,1,0)</f>
        <v>0</v>
      </c>
      <c r="BG96" s="84"/>
    </row>
    <row r="97" spans="2:59" ht="12.75">
      <c r="B97" s="147"/>
      <c r="C97" s="84"/>
      <c r="D97" s="27"/>
      <c r="E97" s="28" t="s">
        <v>19</v>
      </c>
      <c r="F97" s="73"/>
      <c r="G97" s="30">
        <f aca="true" t="shared" si="52" ref="G97:G105">IF(D97&lt;=F97,0,1)</f>
        <v>0</v>
      </c>
      <c r="H97" s="30">
        <f aca="true" t="shared" si="53" ref="H97:H105">IF(F97&lt;=D97,0,1)</f>
        <v>0</v>
      </c>
      <c r="I97" s="31">
        <f>SUM(G97:G99)</f>
        <v>0</v>
      </c>
      <c r="J97" s="31">
        <f>SUM(H97:H99)</f>
        <v>0</v>
      </c>
      <c r="K97" s="20"/>
      <c r="L97" s="21"/>
      <c r="M97" s="22"/>
      <c r="N97" s="23"/>
      <c r="O97" s="24"/>
      <c r="P97" s="25"/>
      <c r="Q97" s="26"/>
      <c r="R97" s="27">
        <f>M100</f>
        <v>0</v>
      </c>
      <c r="S97" s="28" t="s">
        <v>19</v>
      </c>
      <c r="T97" s="29">
        <f>K100</f>
        <v>0</v>
      </c>
      <c r="U97" s="30">
        <f t="shared" si="48"/>
        <v>0</v>
      </c>
      <c r="V97" s="30">
        <f t="shared" si="49"/>
        <v>0</v>
      </c>
      <c r="W97" s="31">
        <f>SUM(U97:U99)</f>
        <v>0</v>
      </c>
      <c r="X97" s="142">
        <f>SUM(V97:V99)</f>
        <v>0</v>
      </c>
      <c r="Y97" s="27">
        <f>M103</f>
        <v>0</v>
      </c>
      <c r="Z97" s="28" t="s">
        <v>19</v>
      </c>
      <c r="AA97" s="29">
        <f>K103</f>
        <v>0</v>
      </c>
      <c r="AB97" s="30">
        <f t="shared" si="50"/>
        <v>0</v>
      </c>
      <c r="AC97" s="30">
        <f t="shared" si="51"/>
        <v>0</v>
      </c>
      <c r="AD97" s="31">
        <f>SUM(AB97:AB99)</f>
        <v>0</v>
      </c>
      <c r="AE97" s="142">
        <f>SUM(AC97:AC99)</f>
        <v>0</v>
      </c>
      <c r="AF97" s="33"/>
      <c r="AG97" s="33"/>
      <c r="AH97" s="34"/>
      <c r="AI97" s="35"/>
      <c r="AJ97" s="33"/>
      <c r="AK97" s="34"/>
      <c r="AL97" s="51"/>
      <c r="AM97" s="51"/>
      <c r="AN97" s="51"/>
      <c r="AO97" s="53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84"/>
    </row>
    <row r="98" spans="2:59" ht="12.75">
      <c r="B98" s="38" t="s">
        <v>9</v>
      </c>
      <c r="D98" s="45"/>
      <c r="E98" s="46" t="s">
        <v>19</v>
      </c>
      <c r="F98" s="74"/>
      <c r="G98" s="48">
        <f t="shared" si="52"/>
        <v>0</v>
      </c>
      <c r="H98" s="48">
        <f t="shared" si="53"/>
        <v>0</v>
      </c>
      <c r="I98" s="49">
        <f>IF(I97&lt;=J97,0,1)</f>
        <v>0</v>
      </c>
      <c r="J98" s="49">
        <f>IF(J97&lt;=I97,0,1)</f>
        <v>0</v>
      </c>
      <c r="K98" s="39"/>
      <c r="L98" s="40"/>
      <c r="M98" s="41"/>
      <c r="N98" s="42"/>
      <c r="O98" s="43"/>
      <c r="P98" s="43"/>
      <c r="Q98" s="44"/>
      <c r="R98" s="45">
        <f>M101</f>
        <v>0</v>
      </c>
      <c r="S98" s="46" t="s">
        <v>19</v>
      </c>
      <c r="T98" s="47">
        <f>K101</f>
        <v>0</v>
      </c>
      <c r="U98" s="48">
        <f t="shared" si="48"/>
        <v>0</v>
      </c>
      <c r="V98" s="48">
        <f t="shared" si="49"/>
        <v>0</v>
      </c>
      <c r="W98" s="49">
        <f>IF(W97&lt;=X97,0,1)</f>
        <v>0</v>
      </c>
      <c r="X98" s="137">
        <f>IF(X97&lt;=W97,0,1)</f>
        <v>0</v>
      </c>
      <c r="Y98" s="45">
        <f>M104</f>
        <v>0</v>
      </c>
      <c r="Z98" s="46" t="s">
        <v>19</v>
      </c>
      <c r="AA98" s="47">
        <f>K104</f>
        <v>0</v>
      </c>
      <c r="AB98" s="48">
        <f t="shared" si="50"/>
        <v>0</v>
      </c>
      <c r="AC98" s="48">
        <f t="shared" si="51"/>
        <v>0</v>
      </c>
      <c r="AD98" s="49">
        <f>IF(AD97&lt;=AE97,0,1)</f>
        <v>0</v>
      </c>
      <c r="AE98" s="137">
        <f>IF(AE97&lt;=AD97,0,1)</f>
        <v>0</v>
      </c>
      <c r="AF98" s="51">
        <f>SUM(D97:D99,R97:R99,Y97:Y99)</f>
        <v>0</v>
      </c>
      <c r="AG98" s="46" t="s">
        <v>19</v>
      </c>
      <c r="AH98" s="51">
        <f>SUM(F97:F99,T97:T99,AA97:AA99)</f>
        <v>0</v>
      </c>
      <c r="AI98" s="52">
        <f>SUM(I97,W97,AD97)</f>
        <v>0</v>
      </c>
      <c r="AJ98" s="46" t="s">
        <v>19</v>
      </c>
      <c r="AK98" s="47">
        <f>J97+X97+AE97</f>
        <v>0</v>
      </c>
      <c r="AL98" s="52">
        <f>SUM(I98,W98,AD98)</f>
        <v>0</v>
      </c>
      <c r="AM98" s="46" t="s">
        <v>19</v>
      </c>
      <c r="AN98" s="47">
        <f>SUM(J98,X98,AE98)</f>
        <v>0</v>
      </c>
      <c r="AO98" s="53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84"/>
    </row>
    <row r="99" spans="2:59" ht="13.5" thickBot="1">
      <c r="B99" s="77"/>
      <c r="C99" s="148"/>
      <c r="D99" s="61"/>
      <c r="E99" s="62" t="s">
        <v>19</v>
      </c>
      <c r="F99" s="75"/>
      <c r="G99" s="64">
        <f t="shared" si="52"/>
        <v>0</v>
      </c>
      <c r="H99" s="64">
        <f t="shared" si="53"/>
        <v>0</v>
      </c>
      <c r="I99" s="65"/>
      <c r="J99" s="65"/>
      <c r="K99" s="55"/>
      <c r="L99" s="56"/>
      <c r="M99" s="57"/>
      <c r="N99" s="58"/>
      <c r="O99" s="59"/>
      <c r="P99" s="59"/>
      <c r="Q99" s="60"/>
      <c r="R99" s="61">
        <f>M102</f>
        <v>0</v>
      </c>
      <c r="S99" s="62" t="s">
        <v>19</v>
      </c>
      <c r="T99" s="63">
        <f>K102</f>
        <v>0</v>
      </c>
      <c r="U99" s="64">
        <f t="shared" si="48"/>
        <v>0</v>
      </c>
      <c r="V99" s="64">
        <f t="shared" si="49"/>
        <v>0</v>
      </c>
      <c r="W99" s="65"/>
      <c r="X99" s="132"/>
      <c r="Y99" s="45">
        <f>M105</f>
        <v>0</v>
      </c>
      <c r="Z99" s="62" t="s">
        <v>19</v>
      </c>
      <c r="AA99" s="47">
        <f>K105</f>
        <v>0</v>
      </c>
      <c r="AB99" s="64">
        <f t="shared" si="50"/>
        <v>0</v>
      </c>
      <c r="AC99" s="64">
        <f t="shared" si="51"/>
        <v>0</v>
      </c>
      <c r="AD99" s="65"/>
      <c r="AE99" s="132"/>
      <c r="AF99" s="67"/>
      <c r="AG99" s="67"/>
      <c r="AH99" s="68"/>
      <c r="AI99" s="76"/>
      <c r="AJ99" s="67"/>
      <c r="AK99" s="68"/>
      <c r="AL99" s="70"/>
      <c r="AM99" s="70"/>
      <c r="AN99" s="70"/>
      <c r="AO99" s="71"/>
      <c r="AR99">
        <f>IF(AL98&lt;AN98,1,0)</f>
        <v>0</v>
      </c>
      <c r="AS99">
        <f>IF(AL98&lt;AN98,1,0)</f>
        <v>0</v>
      </c>
      <c r="AT99">
        <f>IF(AL98&lt;AN98,1,0)</f>
        <v>0</v>
      </c>
      <c r="BG99" s="84"/>
    </row>
    <row r="100" spans="2:59" ht="12.75">
      <c r="B100" s="147"/>
      <c r="C100" s="84"/>
      <c r="D100" s="27"/>
      <c r="E100" s="28" t="s">
        <v>19</v>
      </c>
      <c r="F100" s="73"/>
      <c r="G100" s="30">
        <f t="shared" si="52"/>
        <v>0</v>
      </c>
      <c r="H100" s="30">
        <f t="shared" si="53"/>
        <v>0</v>
      </c>
      <c r="I100" s="31">
        <f>SUM(G100:G102)</f>
        <v>0</v>
      </c>
      <c r="J100" s="31">
        <f>SUM(H100:H102)</f>
        <v>0</v>
      </c>
      <c r="K100" s="27"/>
      <c r="L100" s="28" t="s">
        <v>19</v>
      </c>
      <c r="M100" s="73"/>
      <c r="N100" s="30">
        <f aca="true" t="shared" si="54" ref="N100:N105">IF(K100&lt;=M100,0,1)</f>
        <v>0</v>
      </c>
      <c r="O100" s="30">
        <f aca="true" t="shared" si="55" ref="O100:O105">IF(M100&lt;=K100,0,1)</f>
        <v>0</v>
      </c>
      <c r="P100" s="31">
        <f>SUM(N100:N102)</f>
        <v>0</v>
      </c>
      <c r="Q100" s="31">
        <f>SUM(O100:O102)</f>
        <v>0</v>
      </c>
      <c r="R100" s="20"/>
      <c r="S100" s="21"/>
      <c r="T100" s="22"/>
      <c r="U100" s="23"/>
      <c r="V100" s="24"/>
      <c r="W100" s="25"/>
      <c r="X100" s="26"/>
      <c r="Y100" s="27">
        <f>T103</f>
        <v>0</v>
      </c>
      <c r="Z100" s="28" t="s">
        <v>19</v>
      </c>
      <c r="AA100" s="29">
        <f>R103</f>
        <v>0</v>
      </c>
      <c r="AB100" s="30">
        <f t="shared" si="50"/>
        <v>0</v>
      </c>
      <c r="AC100" s="30">
        <f t="shared" si="51"/>
        <v>0</v>
      </c>
      <c r="AD100" s="31">
        <f>SUM(AB100:AB102)</f>
        <v>0</v>
      </c>
      <c r="AE100" s="142">
        <f>SUM(AC100:AC102)</f>
        <v>0</v>
      </c>
      <c r="AF100" s="33"/>
      <c r="AG100" s="33"/>
      <c r="AH100" s="34"/>
      <c r="AI100" s="35"/>
      <c r="AJ100" s="33"/>
      <c r="AK100" s="34"/>
      <c r="AL100" s="51"/>
      <c r="AM100" s="51"/>
      <c r="AN100" s="51"/>
      <c r="AO100" s="53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84"/>
    </row>
    <row r="101" spans="2:59" ht="12.75">
      <c r="B101" s="38" t="s">
        <v>10</v>
      </c>
      <c r="D101" s="45"/>
      <c r="E101" s="46" t="s">
        <v>19</v>
      </c>
      <c r="F101" s="74"/>
      <c r="G101" s="48">
        <f t="shared" si="52"/>
        <v>0</v>
      </c>
      <c r="H101" s="48">
        <f t="shared" si="53"/>
        <v>0</v>
      </c>
      <c r="I101" s="49">
        <f>IF(I100&lt;=J100,0,1)</f>
        <v>0</v>
      </c>
      <c r="J101" s="49">
        <f>IF(J100&lt;=I100,0,1)</f>
        <v>0</v>
      </c>
      <c r="K101" s="45"/>
      <c r="L101" s="46" t="s">
        <v>19</v>
      </c>
      <c r="M101" s="74"/>
      <c r="N101" s="48">
        <f t="shared" si="54"/>
        <v>0</v>
      </c>
      <c r="O101" s="48">
        <f t="shared" si="55"/>
        <v>0</v>
      </c>
      <c r="P101" s="49">
        <f>IF(P100&lt;=Q100,0,1)</f>
        <v>0</v>
      </c>
      <c r="Q101" s="49">
        <f>IF(Q100&lt;=P100,0,1)</f>
        <v>0</v>
      </c>
      <c r="R101" s="39"/>
      <c r="S101" s="40"/>
      <c r="T101" s="41"/>
      <c r="U101" s="42"/>
      <c r="V101" s="43"/>
      <c r="W101" s="43"/>
      <c r="X101" s="44"/>
      <c r="Y101" s="45">
        <f>T104</f>
        <v>0</v>
      </c>
      <c r="Z101" s="46" t="s">
        <v>19</v>
      </c>
      <c r="AA101" s="47">
        <f>R104</f>
        <v>0</v>
      </c>
      <c r="AB101" s="48">
        <f t="shared" si="50"/>
        <v>0</v>
      </c>
      <c r="AC101" s="48">
        <f t="shared" si="51"/>
        <v>0</v>
      </c>
      <c r="AD101" s="49">
        <f>IF(AD100&lt;=AE100,0,1)</f>
        <v>0</v>
      </c>
      <c r="AE101" s="137">
        <f>IF(AE100&lt;=AD100,0,1)</f>
        <v>0</v>
      </c>
      <c r="AF101" s="51">
        <f>SUM(D100:D102,K100:K102,Y100:Y102)</f>
        <v>0</v>
      </c>
      <c r="AG101" s="46" t="s">
        <v>19</v>
      </c>
      <c r="AH101" s="51">
        <f>SUM(F100:F102,M100:M102,AA100:AA102)</f>
        <v>0</v>
      </c>
      <c r="AI101" s="52">
        <f>SUM(I100,P100,AD100)</f>
        <v>0</v>
      </c>
      <c r="AJ101" s="46" t="s">
        <v>19</v>
      </c>
      <c r="AK101" s="47">
        <f>J100+Q100+AE100</f>
        <v>0</v>
      </c>
      <c r="AL101" s="52">
        <f>SUM(I101,P101,AD101)</f>
        <v>0</v>
      </c>
      <c r="AM101" s="46" t="s">
        <v>19</v>
      </c>
      <c r="AN101" s="47">
        <f>SUM(J101,Q101,AE101)</f>
        <v>0</v>
      </c>
      <c r="AO101" s="53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20</v>
      </c>
      <c r="BG101" s="84"/>
    </row>
    <row r="102" spans="1:59" ht="13.5" thickBot="1">
      <c r="A102" s="2"/>
      <c r="B102" s="77"/>
      <c r="C102" s="146"/>
      <c r="D102" s="61"/>
      <c r="E102" s="62" t="s">
        <v>19</v>
      </c>
      <c r="F102" s="75"/>
      <c r="G102" s="64">
        <f t="shared" si="52"/>
        <v>0</v>
      </c>
      <c r="H102" s="64">
        <f t="shared" si="53"/>
        <v>0</v>
      </c>
      <c r="I102" s="65"/>
      <c r="J102" s="132"/>
      <c r="K102" s="145"/>
      <c r="L102" s="62" t="s">
        <v>19</v>
      </c>
      <c r="M102" s="75"/>
      <c r="N102" s="64">
        <f t="shared" si="54"/>
        <v>0</v>
      </c>
      <c r="O102" s="64">
        <f t="shared" si="55"/>
        <v>0</v>
      </c>
      <c r="P102" s="65"/>
      <c r="Q102" s="132"/>
      <c r="R102" s="55"/>
      <c r="S102" s="56"/>
      <c r="T102" s="57"/>
      <c r="U102" s="59"/>
      <c r="V102" s="59"/>
      <c r="W102" s="59"/>
      <c r="X102" s="60"/>
      <c r="Y102" s="45">
        <f>T105</f>
        <v>0</v>
      </c>
      <c r="Z102" s="62" t="s">
        <v>19</v>
      </c>
      <c r="AA102" s="47">
        <f>R105</f>
        <v>0</v>
      </c>
      <c r="AB102" s="64">
        <f t="shared" si="50"/>
        <v>0</v>
      </c>
      <c r="AC102" s="64">
        <f t="shared" si="51"/>
        <v>0</v>
      </c>
      <c r="AD102" s="65"/>
      <c r="AE102" s="132"/>
      <c r="AF102" s="67"/>
      <c r="AG102" s="67"/>
      <c r="AH102" s="68"/>
      <c r="AI102" s="69"/>
      <c r="AJ102" s="67"/>
      <c r="AK102" s="68"/>
      <c r="AL102" s="70"/>
      <c r="AM102" s="70"/>
      <c r="AN102" s="70"/>
      <c r="AO102" s="71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84"/>
    </row>
    <row r="103" spans="1:59" ht="12.75">
      <c r="A103" s="2"/>
      <c r="B103" s="144"/>
      <c r="C103" s="143"/>
      <c r="D103" s="45"/>
      <c r="E103" s="28" t="s">
        <v>19</v>
      </c>
      <c r="F103" s="138"/>
      <c r="G103" s="30">
        <f t="shared" si="52"/>
        <v>0</v>
      </c>
      <c r="H103" s="30">
        <f t="shared" si="53"/>
        <v>0</v>
      </c>
      <c r="I103" s="31">
        <f>SUM(G103:G105)</f>
        <v>0</v>
      </c>
      <c r="J103" s="142">
        <f>SUM(H103:H105)</f>
        <v>0</v>
      </c>
      <c r="K103" s="139"/>
      <c r="L103" s="28" t="s">
        <v>19</v>
      </c>
      <c r="M103" s="138"/>
      <c r="N103" s="30">
        <f t="shared" si="54"/>
        <v>0</v>
      </c>
      <c r="O103" s="30">
        <f t="shared" si="55"/>
        <v>0</v>
      </c>
      <c r="P103" s="31">
        <f>SUM(N103:N105)</f>
        <v>0</v>
      </c>
      <c r="Q103" s="142">
        <f>SUM(O103:O105)</f>
        <v>0</v>
      </c>
      <c r="R103" s="139"/>
      <c r="S103" s="28" t="s">
        <v>19</v>
      </c>
      <c r="T103" s="138"/>
      <c r="U103" s="30">
        <f>IF(R103&lt;=T103,0,1)</f>
        <v>0</v>
      </c>
      <c r="V103" s="30">
        <f>IF(T103&lt;=R103,0,1)</f>
        <v>0</v>
      </c>
      <c r="W103" s="31">
        <f>SUM(U103:U105)</f>
        <v>0</v>
      </c>
      <c r="X103" s="142">
        <f>SUM(V103:V105)</f>
        <v>0</v>
      </c>
      <c r="Y103" s="20"/>
      <c r="Z103" s="21"/>
      <c r="AA103" s="22"/>
      <c r="AB103" s="24"/>
      <c r="AC103" s="24"/>
      <c r="AD103" s="24"/>
      <c r="AE103" s="26"/>
      <c r="AF103" s="76"/>
      <c r="AG103" s="76"/>
      <c r="AH103" s="34"/>
      <c r="AI103" s="76"/>
      <c r="AJ103" s="76"/>
      <c r="AK103" s="34"/>
      <c r="AL103" s="76"/>
      <c r="AM103" s="76"/>
      <c r="AN103" s="34"/>
      <c r="AO103" s="34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84"/>
    </row>
    <row r="104" spans="1:59" ht="12.75">
      <c r="A104" s="2"/>
      <c r="B104" s="141" t="s">
        <v>60</v>
      </c>
      <c r="D104" s="45"/>
      <c r="E104" s="46" t="s">
        <v>19</v>
      </c>
      <c r="F104" s="138"/>
      <c r="G104" s="48">
        <f t="shared" si="52"/>
        <v>0</v>
      </c>
      <c r="H104" s="48">
        <f t="shared" si="53"/>
        <v>0</v>
      </c>
      <c r="I104" s="49">
        <f>IF(I103&lt;=J103,0,1)</f>
        <v>0</v>
      </c>
      <c r="J104" s="137">
        <f>IF(J103&lt;=I103,0,1)</f>
        <v>0</v>
      </c>
      <c r="K104" s="140"/>
      <c r="L104" s="46" t="s">
        <v>19</v>
      </c>
      <c r="M104" s="138"/>
      <c r="N104" s="48">
        <f t="shared" si="54"/>
        <v>0</v>
      </c>
      <c r="O104" s="48">
        <f t="shared" si="55"/>
        <v>0</v>
      </c>
      <c r="P104" s="49">
        <f>IF(P103&lt;=Q103,0,1)</f>
        <v>0</v>
      </c>
      <c r="Q104" s="137">
        <f>IF(Q103&lt;=P103,0,1)</f>
        <v>0</v>
      </c>
      <c r="R104" s="139"/>
      <c r="S104" s="46" t="s">
        <v>19</v>
      </c>
      <c r="T104" s="138"/>
      <c r="U104" s="48">
        <f>IF(R104&lt;=T104,0,1)</f>
        <v>0</v>
      </c>
      <c r="V104" s="48">
        <f>IF(T104&lt;=R104,0,1)</f>
        <v>0</v>
      </c>
      <c r="W104" s="49">
        <f>IF(W103&lt;=X103,0,1)</f>
        <v>0</v>
      </c>
      <c r="X104" s="137">
        <f>IF(X103&lt;=W103,0,1)</f>
        <v>0</v>
      </c>
      <c r="Y104" s="39"/>
      <c r="Z104" s="40"/>
      <c r="AA104" s="41"/>
      <c r="AB104" s="43"/>
      <c r="AC104" s="43"/>
      <c r="AD104" s="43"/>
      <c r="AE104" s="44"/>
      <c r="AF104" s="51">
        <f>SUM(D103:D105,K103:K105,R103:R105)</f>
        <v>0</v>
      </c>
      <c r="AG104" s="46" t="s">
        <v>19</v>
      </c>
      <c r="AH104" s="51">
        <f>SUM(F103:F105,M103:M105,T103:T105)</f>
        <v>0</v>
      </c>
      <c r="AI104" s="52">
        <f>SUM(I103,P103,W103)</f>
        <v>0</v>
      </c>
      <c r="AJ104" s="46" t="s">
        <v>19</v>
      </c>
      <c r="AK104" s="47">
        <f>J103+Q103+X103</f>
        <v>0</v>
      </c>
      <c r="AL104" s="52">
        <f>SUM(I104,P104,W104)</f>
        <v>0</v>
      </c>
      <c r="AM104" s="46" t="s">
        <v>19</v>
      </c>
      <c r="AN104" s="47">
        <f>SUM(J104,Q104,X104)</f>
        <v>0</v>
      </c>
      <c r="AO104" s="53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84"/>
    </row>
    <row r="105" spans="1:59" ht="13.5" thickBot="1">
      <c r="A105" s="2"/>
      <c r="B105" s="136"/>
      <c r="C105" s="135"/>
      <c r="D105" s="134"/>
      <c r="E105" s="62" t="s">
        <v>19</v>
      </c>
      <c r="F105" s="133"/>
      <c r="G105" s="64">
        <f t="shared" si="52"/>
        <v>0</v>
      </c>
      <c r="H105" s="64">
        <f t="shared" si="53"/>
        <v>0</v>
      </c>
      <c r="I105" s="65"/>
      <c r="J105" s="132"/>
      <c r="K105" s="134"/>
      <c r="L105" s="62" t="s">
        <v>19</v>
      </c>
      <c r="M105" s="133"/>
      <c r="N105" s="64">
        <f t="shared" si="54"/>
        <v>0</v>
      </c>
      <c r="O105" s="64">
        <f t="shared" si="55"/>
        <v>0</v>
      </c>
      <c r="P105" s="65"/>
      <c r="Q105" s="132"/>
      <c r="R105" s="134"/>
      <c r="S105" s="62" t="s">
        <v>19</v>
      </c>
      <c r="T105" s="133"/>
      <c r="U105" s="64">
        <f>IF(R105&lt;=T105,0,1)</f>
        <v>0</v>
      </c>
      <c r="V105" s="64">
        <f>IF(T105&lt;=R105,0,1)</f>
        <v>0</v>
      </c>
      <c r="W105" s="65"/>
      <c r="X105" s="132"/>
      <c r="Y105" s="55"/>
      <c r="Z105" s="56"/>
      <c r="AA105" s="57"/>
      <c r="AB105" s="59"/>
      <c r="AC105" s="59"/>
      <c r="AD105" s="59"/>
      <c r="AE105" s="60"/>
      <c r="AF105" s="67"/>
      <c r="AG105" s="67"/>
      <c r="AH105" s="68"/>
      <c r="AI105" s="67"/>
      <c r="AJ105" s="67"/>
      <c r="AK105" s="68"/>
      <c r="AL105" s="67"/>
      <c r="AM105" s="67"/>
      <c r="AN105" s="68"/>
      <c r="AO105" s="68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84"/>
    </row>
    <row r="106" spans="3:59" ht="12.75">
      <c r="C106" s="131"/>
      <c r="BG106" s="84"/>
    </row>
    <row r="107" spans="26:59" ht="13.5" thickBot="1">
      <c r="Z107" s="150"/>
      <c r="AR107" t="s">
        <v>0</v>
      </c>
      <c r="AU107" t="s">
        <v>1</v>
      </c>
      <c r="BG107" s="84"/>
    </row>
    <row r="108" spans="1:59" ht="15" thickBot="1">
      <c r="A108" s="2"/>
      <c r="B108" s="3" t="s">
        <v>2</v>
      </c>
      <c r="C108" s="4" t="s">
        <v>62</v>
      </c>
      <c r="D108" s="5"/>
      <c r="E108" s="6" t="str">
        <f>B110</f>
        <v>A</v>
      </c>
      <c r="F108" s="7"/>
      <c r="G108" s="8"/>
      <c r="H108" s="8"/>
      <c r="I108" s="8"/>
      <c r="J108" s="8"/>
      <c r="K108" s="5"/>
      <c r="L108" s="9" t="str">
        <f>B113</f>
        <v>B</v>
      </c>
      <c r="M108" s="10"/>
      <c r="N108" s="11"/>
      <c r="O108" s="11"/>
      <c r="P108" s="11"/>
      <c r="Q108" s="11"/>
      <c r="R108" s="12"/>
      <c r="S108" s="9" t="str">
        <f>B116</f>
        <v>C</v>
      </c>
      <c r="T108" s="10"/>
      <c r="U108" s="11"/>
      <c r="V108" s="11"/>
      <c r="W108" s="11"/>
      <c r="X108" s="10"/>
      <c r="Y108" s="12"/>
      <c r="Z108" s="149" t="s">
        <v>60</v>
      </c>
      <c r="AA108" s="10"/>
      <c r="AB108" s="11"/>
      <c r="AC108" s="11"/>
      <c r="AD108" s="11"/>
      <c r="AE108" s="10"/>
      <c r="AF108" s="11"/>
      <c r="AG108" s="14" t="s">
        <v>4</v>
      </c>
      <c r="AH108" s="10"/>
      <c r="AI108" s="12"/>
      <c r="AJ108" s="14" t="s">
        <v>5</v>
      </c>
      <c r="AK108" s="10"/>
      <c r="AL108" s="11"/>
      <c r="AM108" s="14" t="s">
        <v>6</v>
      </c>
      <c r="AN108" s="10"/>
      <c r="AO108" s="15" t="s">
        <v>7</v>
      </c>
      <c r="AQ108" s="16"/>
      <c r="AR108" s="16" t="s">
        <v>8</v>
      </c>
      <c r="AS108" s="16" t="s">
        <v>9</v>
      </c>
      <c r="AT108" s="16" t="s">
        <v>10</v>
      </c>
      <c r="AU108" s="16"/>
      <c r="AV108" s="16" t="s">
        <v>11</v>
      </c>
      <c r="AW108" s="16"/>
      <c r="AX108" s="16" t="s">
        <v>12</v>
      </c>
      <c r="AY108" s="16" t="s">
        <v>13</v>
      </c>
      <c r="AZ108" s="16" t="s">
        <v>14</v>
      </c>
      <c r="BA108" s="16" t="s">
        <v>15</v>
      </c>
      <c r="BB108" s="16" t="s">
        <v>16</v>
      </c>
      <c r="BC108" s="16" t="s">
        <v>17</v>
      </c>
      <c r="BD108" s="16" t="s">
        <v>61</v>
      </c>
      <c r="BE108" s="16" t="s">
        <v>18</v>
      </c>
      <c r="BG108" s="84"/>
    </row>
    <row r="109" spans="2:59" ht="12.75">
      <c r="B109" s="18"/>
      <c r="C109" s="19"/>
      <c r="D109" s="20"/>
      <c r="E109" s="21"/>
      <c r="F109" s="22"/>
      <c r="G109" s="23"/>
      <c r="H109" s="24"/>
      <c r="I109" s="25"/>
      <c r="J109" s="26"/>
      <c r="K109" s="27">
        <f>F112</f>
        <v>0</v>
      </c>
      <c r="L109" s="28" t="s">
        <v>19</v>
      </c>
      <c r="M109" s="29">
        <f>D112</f>
        <v>0</v>
      </c>
      <c r="N109" s="30">
        <f>IF(K109&lt;=M109,0,1)</f>
        <v>0</v>
      </c>
      <c r="O109" s="30">
        <f>IF(M109&lt;=K109,0,1)</f>
        <v>0</v>
      </c>
      <c r="P109" s="31">
        <f>SUM(N109:N111)</f>
        <v>0</v>
      </c>
      <c r="Q109" s="31">
        <f>SUM(O109:O111)</f>
        <v>0</v>
      </c>
      <c r="R109" s="27">
        <f>F115</f>
        <v>0</v>
      </c>
      <c r="S109" s="28" t="s">
        <v>19</v>
      </c>
      <c r="T109" s="29">
        <f>D115</f>
        <v>0</v>
      </c>
      <c r="U109" s="30">
        <f aca="true" t="shared" si="56" ref="U109:U114">IF(R109&lt;=T109,0,1)</f>
        <v>0</v>
      </c>
      <c r="V109" s="30">
        <f aca="true" t="shared" si="57" ref="V109:V114">IF(T109&lt;=R109,0,1)</f>
        <v>0</v>
      </c>
      <c r="W109" s="31">
        <f>SUM(U109:U111)</f>
        <v>0</v>
      </c>
      <c r="X109" s="142">
        <f>SUM(V109:V111)</f>
        <v>0</v>
      </c>
      <c r="Y109" s="27">
        <f>F118</f>
        <v>0</v>
      </c>
      <c r="Z109" s="28" t="s">
        <v>19</v>
      </c>
      <c r="AA109" s="29">
        <f>D118</f>
        <v>0</v>
      </c>
      <c r="AB109" s="30">
        <f aca="true" t="shared" si="58" ref="AB109:AB117">IF(Y109&lt;=AA109,0,1)</f>
        <v>0</v>
      </c>
      <c r="AC109" s="30">
        <f aca="true" t="shared" si="59" ref="AC109:AC117">IF(AA109&lt;=Y109,0,1)</f>
        <v>0</v>
      </c>
      <c r="AD109" s="31">
        <f>SUM(AB109:AB111)</f>
        <v>0</v>
      </c>
      <c r="AE109" s="142">
        <f>SUM(AC109:AC111)</f>
        <v>0</v>
      </c>
      <c r="AF109" s="33"/>
      <c r="AG109" s="33"/>
      <c r="AH109" s="34"/>
      <c r="AI109" s="35"/>
      <c r="AJ109" s="33"/>
      <c r="AK109" s="34"/>
      <c r="AL109" s="36"/>
      <c r="AM109" s="36"/>
      <c r="AN109" s="36"/>
      <c r="AO109" s="37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84"/>
    </row>
    <row r="110" spans="2:59" ht="12.75">
      <c r="B110" s="38" t="s">
        <v>8</v>
      </c>
      <c r="D110" s="39"/>
      <c r="E110" s="40"/>
      <c r="F110" s="41"/>
      <c r="G110" s="42"/>
      <c r="H110" s="43"/>
      <c r="I110" s="43"/>
      <c r="J110" s="44"/>
      <c r="K110" s="45">
        <f>F113</f>
        <v>0</v>
      </c>
      <c r="L110" s="46" t="s">
        <v>19</v>
      </c>
      <c r="M110" s="47">
        <f>D113</f>
        <v>0</v>
      </c>
      <c r="N110" s="48">
        <f>IF(K110&lt;=M110,0,1)</f>
        <v>0</v>
      </c>
      <c r="O110" s="48">
        <f>IF(M110&lt;=K110,0,1)</f>
        <v>0</v>
      </c>
      <c r="P110" s="49">
        <f>IF(P109&lt;=Q109,0,1)</f>
        <v>0</v>
      </c>
      <c r="Q110" s="49">
        <f>IF(Q109&lt;=P109,0,1)</f>
        <v>0</v>
      </c>
      <c r="R110" s="45">
        <f>F116</f>
        <v>0</v>
      </c>
      <c r="S110" s="46" t="s">
        <v>19</v>
      </c>
      <c r="T110" s="47">
        <f>D116</f>
        <v>0</v>
      </c>
      <c r="U110" s="48">
        <f t="shared" si="56"/>
        <v>0</v>
      </c>
      <c r="V110" s="48">
        <f t="shared" si="57"/>
        <v>0</v>
      </c>
      <c r="W110" s="49">
        <f>IF(W109&lt;=X109,0,1)</f>
        <v>0</v>
      </c>
      <c r="X110" s="137">
        <f>IF(X109&lt;=W109,0,1)</f>
        <v>0</v>
      </c>
      <c r="Y110" s="45">
        <f>F119</f>
        <v>0</v>
      </c>
      <c r="Z110" s="46" t="s">
        <v>19</v>
      </c>
      <c r="AA110" s="47">
        <f>D119</f>
        <v>0</v>
      </c>
      <c r="AB110" s="48">
        <f t="shared" si="58"/>
        <v>0</v>
      </c>
      <c r="AC110" s="48">
        <f t="shared" si="59"/>
        <v>0</v>
      </c>
      <c r="AD110" s="49">
        <f>IF(AD109&lt;=AE109,0,1)</f>
        <v>0</v>
      </c>
      <c r="AE110" s="137">
        <f>IF(AE109&lt;=AD109,0,1)</f>
        <v>0</v>
      </c>
      <c r="AF110" s="51">
        <f>SUM(K109:K111,R109:R111,Y109:Y111)</f>
        <v>0</v>
      </c>
      <c r="AG110" s="46" t="s">
        <v>19</v>
      </c>
      <c r="AH110" s="51">
        <f>SUM(M109:M111,T109:T111,AA109:AA111)</f>
        <v>0</v>
      </c>
      <c r="AI110" s="52">
        <f>SUM(P109,W109,AD109)</f>
        <v>0</v>
      </c>
      <c r="AJ110" s="46" t="s">
        <v>19</v>
      </c>
      <c r="AK110" s="47">
        <f>Q109+X109+AE109</f>
        <v>0</v>
      </c>
      <c r="AL110" s="52">
        <f>SUM(P110,W110,AD110)</f>
        <v>0</v>
      </c>
      <c r="AM110" s="46" t="s">
        <v>19</v>
      </c>
      <c r="AN110" s="47">
        <f>SUM(Q110,X110,AE110)</f>
        <v>0</v>
      </c>
      <c r="AO110" s="53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84"/>
    </row>
    <row r="111" spans="2:59" ht="13.5" thickBot="1">
      <c r="B111" s="77"/>
      <c r="C111" s="146"/>
      <c r="D111" s="55"/>
      <c r="E111" s="56"/>
      <c r="F111" s="57"/>
      <c r="G111" s="58"/>
      <c r="H111" s="59"/>
      <c r="I111" s="59"/>
      <c r="J111" s="60"/>
      <c r="K111" s="61">
        <f>F114</f>
        <v>0</v>
      </c>
      <c r="L111" s="62" t="s">
        <v>19</v>
      </c>
      <c r="M111" s="63">
        <f>D114</f>
        <v>0</v>
      </c>
      <c r="N111" s="64">
        <f>IF(K111&lt;=M111,0,1)</f>
        <v>0</v>
      </c>
      <c r="O111" s="64">
        <f>IF(M111&lt;=K111,0,1)</f>
        <v>0</v>
      </c>
      <c r="P111" s="65"/>
      <c r="Q111" s="65"/>
      <c r="R111" s="45">
        <f>F117</f>
        <v>0</v>
      </c>
      <c r="S111" s="46" t="s">
        <v>19</v>
      </c>
      <c r="T111" s="47">
        <f>D117</f>
        <v>0</v>
      </c>
      <c r="U111" s="64">
        <f t="shared" si="56"/>
        <v>0</v>
      </c>
      <c r="V111" s="64">
        <f t="shared" si="57"/>
        <v>0</v>
      </c>
      <c r="W111" s="65"/>
      <c r="X111" s="132"/>
      <c r="Y111" s="45">
        <f>F120</f>
        <v>0</v>
      </c>
      <c r="Z111" s="62" t="s">
        <v>19</v>
      </c>
      <c r="AA111" s="47">
        <f>D120</f>
        <v>0</v>
      </c>
      <c r="AB111" s="64">
        <f t="shared" si="58"/>
        <v>0</v>
      </c>
      <c r="AC111" s="64">
        <f t="shared" si="59"/>
        <v>0</v>
      </c>
      <c r="AD111" s="65"/>
      <c r="AE111" s="132"/>
      <c r="AF111" s="67"/>
      <c r="AG111" s="67"/>
      <c r="AH111" s="68"/>
      <c r="AI111" s="69"/>
      <c r="AJ111" s="67"/>
      <c r="AK111" s="68"/>
      <c r="AL111" s="70"/>
      <c r="AM111" s="70"/>
      <c r="AN111" s="70"/>
      <c r="AO111" s="71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84"/>
    </row>
    <row r="112" spans="2:59" ht="12.75">
      <c r="B112" s="147"/>
      <c r="C112" s="84"/>
      <c r="D112" s="27"/>
      <c r="E112" s="28" t="s">
        <v>19</v>
      </c>
      <c r="F112" s="73"/>
      <c r="G112" s="30">
        <f aca="true" t="shared" si="60" ref="G112:G120">IF(D112&lt;=F112,0,1)</f>
        <v>0</v>
      </c>
      <c r="H112" s="30">
        <f aca="true" t="shared" si="61" ref="H112:H120">IF(F112&lt;=D112,0,1)</f>
        <v>0</v>
      </c>
      <c r="I112" s="31">
        <f>SUM(G112:G114)</f>
        <v>0</v>
      </c>
      <c r="J112" s="31">
        <f>SUM(H112:H114)</f>
        <v>0</v>
      </c>
      <c r="K112" s="20"/>
      <c r="L112" s="21"/>
      <c r="M112" s="22"/>
      <c r="N112" s="23"/>
      <c r="O112" s="24"/>
      <c r="P112" s="25"/>
      <c r="Q112" s="26"/>
      <c r="R112" s="27">
        <f>M115</f>
        <v>0</v>
      </c>
      <c r="S112" s="28" t="s">
        <v>19</v>
      </c>
      <c r="T112" s="29">
        <f>K115</f>
        <v>0</v>
      </c>
      <c r="U112" s="30">
        <f t="shared" si="56"/>
        <v>0</v>
      </c>
      <c r="V112" s="30">
        <f t="shared" si="57"/>
        <v>0</v>
      </c>
      <c r="W112" s="31">
        <f>SUM(U112:U114)</f>
        <v>0</v>
      </c>
      <c r="X112" s="142">
        <f>SUM(V112:V114)</f>
        <v>0</v>
      </c>
      <c r="Y112" s="27">
        <f>M118</f>
        <v>0</v>
      </c>
      <c r="Z112" s="28" t="s">
        <v>19</v>
      </c>
      <c r="AA112" s="29">
        <f>K118</f>
        <v>0</v>
      </c>
      <c r="AB112" s="30">
        <f t="shared" si="58"/>
        <v>0</v>
      </c>
      <c r="AC112" s="30">
        <f t="shared" si="59"/>
        <v>0</v>
      </c>
      <c r="AD112" s="31">
        <f>SUM(AB112:AB114)</f>
        <v>0</v>
      </c>
      <c r="AE112" s="142">
        <f>SUM(AC112:AC114)</f>
        <v>0</v>
      </c>
      <c r="AF112" s="33"/>
      <c r="AG112" s="33"/>
      <c r="AH112" s="34"/>
      <c r="AI112" s="35"/>
      <c r="AJ112" s="33"/>
      <c r="AK112" s="34"/>
      <c r="AL112" s="51"/>
      <c r="AM112" s="51"/>
      <c r="AN112" s="51"/>
      <c r="AO112" s="53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84"/>
    </row>
    <row r="113" spans="2:59" ht="12.75">
      <c r="B113" s="38" t="s">
        <v>9</v>
      </c>
      <c r="D113" s="45"/>
      <c r="E113" s="46" t="s">
        <v>19</v>
      </c>
      <c r="F113" s="74"/>
      <c r="G113" s="48">
        <f t="shared" si="60"/>
        <v>0</v>
      </c>
      <c r="H113" s="48">
        <f t="shared" si="61"/>
        <v>0</v>
      </c>
      <c r="I113" s="49">
        <f>IF(I112&lt;=J112,0,1)</f>
        <v>0</v>
      </c>
      <c r="J113" s="49">
        <f>IF(J112&lt;=I112,0,1)</f>
        <v>0</v>
      </c>
      <c r="K113" s="39"/>
      <c r="L113" s="40"/>
      <c r="M113" s="41"/>
      <c r="N113" s="42"/>
      <c r="O113" s="43"/>
      <c r="P113" s="43"/>
      <c r="Q113" s="44"/>
      <c r="R113" s="45">
        <f>M116</f>
        <v>0</v>
      </c>
      <c r="S113" s="46" t="s">
        <v>19</v>
      </c>
      <c r="T113" s="47">
        <f>K116</f>
        <v>0</v>
      </c>
      <c r="U113" s="48">
        <f t="shared" si="56"/>
        <v>0</v>
      </c>
      <c r="V113" s="48">
        <f t="shared" si="57"/>
        <v>0</v>
      </c>
      <c r="W113" s="49">
        <f>IF(W112&lt;=X112,0,1)</f>
        <v>0</v>
      </c>
      <c r="X113" s="137">
        <f>IF(X112&lt;=W112,0,1)</f>
        <v>0</v>
      </c>
      <c r="Y113" s="45">
        <f>M119</f>
        <v>0</v>
      </c>
      <c r="Z113" s="46" t="s">
        <v>19</v>
      </c>
      <c r="AA113" s="47">
        <f>K119</f>
        <v>0</v>
      </c>
      <c r="AB113" s="48">
        <f t="shared" si="58"/>
        <v>0</v>
      </c>
      <c r="AC113" s="48">
        <f t="shared" si="59"/>
        <v>0</v>
      </c>
      <c r="AD113" s="49">
        <f>IF(AD112&lt;=AE112,0,1)</f>
        <v>0</v>
      </c>
      <c r="AE113" s="137">
        <f>IF(AE112&lt;=AD112,0,1)</f>
        <v>0</v>
      </c>
      <c r="AF113" s="51">
        <f>SUM(D112:D114,R112:R114,Y112:Y114)</f>
        <v>0</v>
      </c>
      <c r="AG113" s="46" t="s">
        <v>19</v>
      </c>
      <c r="AH113" s="51">
        <f>SUM(F112:F114,T112:T114,AA112:AA114)</f>
        <v>0</v>
      </c>
      <c r="AI113" s="52">
        <f>SUM(I112,W112,AD112)</f>
        <v>0</v>
      </c>
      <c r="AJ113" s="46" t="s">
        <v>19</v>
      </c>
      <c r="AK113" s="47">
        <f>J112+X112+AE112</f>
        <v>0</v>
      </c>
      <c r="AL113" s="52">
        <f>SUM(I113,W113,AD113)</f>
        <v>0</v>
      </c>
      <c r="AM113" s="46" t="s">
        <v>19</v>
      </c>
      <c r="AN113" s="47">
        <f>SUM(J113,X113,AE113)</f>
        <v>0</v>
      </c>
      <c r="AO113" s="53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84"/>
    </row>
    <row r="114" spans="2:59" ht="13.5" thickBot="1">
      <c r="B114" s="77"/>
      <c r="C114" s="148"/>
      <c r="D114" s="61"/>
      <c r="E114" s="62" t="s">
        <v>19</v>
      </c>
      <c r="F114" s="75"/>
      <c r="G114" s="64">
        <f t="shared" si="60"/>
        <v>0</v>
      </c>
      <c r="H114" s="64">
        <f t="shared" si="61"/>
        <v>0</v>
      </c>
      <c r="I114" s="65"/>
      <c r="J114" s="65"/>
      <c r="K114" s="55"/>
      <c r="L114" s="56"/>
      <c r="M114" s="57"/>
      <c r="N114" s="58"/>
      <c r="O114" s="59"/>
      <c r="P114" s="59"/>
      <c r="Q114" s="60"/>
      <c r="R114" s="61">
        <f>M117</f>
        <v>0</v>
      </c>
      <c r="S114" s="62" t="s">
        <v>19</v>
      </c>
      <c r="T114" s="63">
        <f>K117</f>
        <v>0</v>
      </c>
      <c r="U114" s="64">
        <f t="shared" si="56"/>
        <v>0</v>
      </c>
      <c r="V114" s="64">
        <f t="shared" si="57"/>
        <v>0</v>
      </c>
      <c r="W114" s="65"/>
      <c r="X114" s="132"/>
      <c r="Y114" s="45">
        <f>M120</f>
        <v>0</v>
      </c>
      <c r="Z114" s="62" t="s">
        <v>19</v>
      </c>
      <c r="AA114" s="47">
        <f>K120</f>
        <v>0</v>
      </c>
      <c r="AB114" s="64">
        <f t="shared" si="58"/>
        <v>0</v>
      </c>
      <c r="AC114" s="64">
        <f t="shared" si="59"/>
        <v>0</v>
      </c>
      <c r="AD114" s="65"/>
      <c r="AE114" s="132"/>
      <c r="AF114" s="67"/>
      <c r="AG114" s="67"/>
      <c r="AH114" s="68"/>
      <c r="AI114" s="76"/>
      <c r="AJ114" s="67"/>
      <c r="AK114" s="68"/>
      <c r="AL114" s="70"/>
      <c r="AM114" s="70"/>
      <c r="AN114" s="70"/>
      <c r="AO114" s="71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84"/>
    </row>
    <row r="115" spans="2:59" ht="12.75">
      <c r="B115" s="147"/>
      <c r="C115" s="84"/>
      <c r="D115" s="27"/>
      <c r="E115" s="28" t="s">
        <v>19</v>
      </c>
      <c r="F115" s="73"/>
      <c r="G115" s="30">
        <f t="shared" si="60"/>
        <v>0</v>
      </c>
      <c r="H115" s="30">
        <f t="shared" si="61"/>
        <v>0</v>
      </c>
      <c r="I115" s="31">
        <f>SUM(G115:G117)</f>
        <v>0</v>
      </c>
      <c r="J115" s="31">
        <f>SUM(H115:H117)</f>
        <v>0</v>
      </c>
      <c r="K115" s="27"/>
      <c r="L115" s="28" t="s">
        <v>19</v>
      </c>
      <c r="M115" s="73"/>
      <c r="N115" s="30">
        <f aca="true" t="shared" si="62" ref="N115:N120">IF(K115&lt;=M115,0,1)</f>
        <v>0</v>
      </c>
      <c r="O115" s="30">
        <f aca="true" t="shared" si="63" ref="O115:O120">IF(M115&lt;=K115,0,1)</f>
        <v>0</v>
      </c>
      <c r="P115" s="31">
        <f>SUM(N115:N117)</f>
        <v>0</v>
      </c>
      <c r="Q115" s="31">
        <f>SUM(O115:O117)</f>
        <v>0</v>
      </c>
      <c r="R115" s="20"/>
      <c r="S115" s="21"/>
      <c r="T115" s="22"/>
      <c r="U115" s="23"/>
      <c r="V115" s="24"/>
      <c r="W115" s="25"/>
      <c r="X115" s="26"/>
      <c r="Y115" s="27">
        <f>T118</f>
        <v>0</v>
      </c>
      <c r="Z115" s="28" t="s">
        <v>19</v>
      </c>
      <c r="AA115" s="29">
        <f>R118</f>
        <v>0</v>
      </c>
      <c r="AB115" s="30">
        <f t="shared" si="58"/>
        <v>0</v>
      </c>
      <c r="AC115" s="30">
        <f t="shared" si="59"/>
        <v>0</v>
      </c>
      <c r="AD115" s="31">
        <f>SUM(AB115:AB117)</f>
        <v>0</v>
      </c>
      <c r="AE115" s="142">
        <f>SUM(AC115:AC117)</f>
        <v>0</v>
      </c>
      <c r="AF115" s="33"/>
      <c r="AG115" s="33"/>
      <c r="AH115" s="34"/>
      <c r="AI115" s="35"/>
      <c r="AJ115" s="33"/>
      <c r="AK115" s="34"/>
      <c r="AL115" s="51"/>
      <c r="AM115" s="51"/>
      <c r="AN115" s="51"/>
      <c r="AO115" s="53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84"/>
    </row>
    <row r="116" spans="2:59" ht="12.75">
      <c r="B116" s="38" t="s">
        <v>10</v>
      </c>
      <c r="D116" s="45"/>
      <c r="E116" s="46" t="s">
        <v>19</v>
      </c>
      <c r="F116" s="74"/>
      <c r="G116" s="48">
        <f t="shared" si="60"/>
        <v>0</v>
      </c>
      <c r="H116" s="48">
        <f t="shared" si="61"/>
        <v>0</v>
      </c>
      <c r="I116" s="49">
        <f>IF(I115&lt;=J115,0,1)</f>
        <v>0</v>
      </c>
      <c r="J116" s="49">
        <f>IF(J115&lt;=I115,0,1)</f>
        <v>0</v>
      </c>
      <c r="K116" s="45"/>
      <c r="L116" s="46" t="s">
        <v>19</v>
      </c>
      <c r="M116" s="74"/>
      <c r="N116" s="48">
        <f t="shared" si="62"/>
        <v>0</v>
      </c>
      <c r="O116" s="48">
        <f t="shared" si="63"/>
        <v>0</v>
      </c>
      <c r="P116" s="49">
        <f>IF(P115&lt;=Q115,0,1)</f>
        <v>0</v>
      </c>
      <c r="Q116" s="49">
        <f>IF(Q115&lt;=P115,0,1)</f>
        <v>0</v>
      </c>
      <c r="R116" s="39"/>
      <c r="S116" s="40"/>
      <c r="T116" s="41"/>
      <c r="U116" s="42"/>
      <c r="V116" s="43"/>
      <c r="W116" s="43"/>
      <c r="X116" s="44"/>
      <c r="Y116" s="45">
        <f>T119</f>
        <v>0</v>
      </c>
      <c r="Z116" s="46" t="s">
        <v>19</v>
      </c>
      <c r="AA116" s="47">
        <f>R119</f>
        <v>0</v>
      </c>
      <c r="AB116" s="48">
        <f t="shared" si="58"/>
        <v>0</v>
      </c>
      <c r="AC116" s="48">
        <f t="shared" si="59"/>
        <v>0</v>
      </c>
      <c r="AD116" s="49">
        <f>IF(AD115&lt;=AE115,0,1)</f>
        <v>0</v>
      </c>
      <c r="AE116" s="137">
        <f>IF(AE115&lt;=AD115,0,1)</f>
        <v>0</v>
      </c>
      <c r="AF116" s="51">
        <f>SUM(D115:D117,K115:K117,Y115:Y117)</f>
        <v>0</v>
      </c>
      <c r="AG116" s="46" t="s">
        <v>19</v>
      </c>
      <c r="AH116" s="51">
        <f>SUM(F115:F117,M115:M117,AA115:AA117)</f>
        <v>0</v>
      </c>
      <c r="AI116" s="52">
        <f>SUM(I115,P115,AD115)</f>
        <v>0</v>
      </c>
      <c r="AJ116" s="46" t="s">
        <v>19</v>
      </c>
      <c r="AK116" s="47">
        <f>J115+Q115+AE115</f>
        <v>0</v>
      </c>
      <c r="AL116" s="52">
        <f>SUM(I116,P116,AD116)</f>
        <v>0</v>
      </c>
      <c r="AM116" s="46" t="s">
        <v>19</v>
      </c>
      <c r="AN116" s="47">
        <f>SUM(J116,Q116,AE116)</f>
        <v>0</v>
      </c>
      <c r="AO116" s="53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20</v>
      </c>
      <c r="BG116" s="84"/>
    </row>
    <row r="117" spans="1:59" ht="13.5" thickBot="1">
      <c r="A117" s="2"/>
      <c r="B117" s="77"/>
      <c r="C117" s="146"/>
      <c r="D117" s="61"/>
      <c r="E117" s="62" t="s">
        <v>19</v>
      </c>
      <c r="F117" s="75"/>
      <c r="G117" s="64">
        <f t="shared" si="60"/>
        <v>0</v>
      </c>
      <c r="H117" s="64">
        <f t="shared" si="61"/>
        <v>0</v>
      </c>
      <c r="I117" s="65"/>
      <c r="J117" s="132"/>
      <c r="K117" s="145"/>
      <c r="L117" s="62" t="s">
        <v>19</v>
      </c>
      <c r="M117" s="75"/>
      <c r="N117" s="64">
        <f t="shared" si="62"/>
        <v>0</v>
      </c>
      <c r="O117" s="64">
        <f t="shared" si="63"/>
        <v>0</v>
      </c>
      <c r="P117" s="65"/>
      <c r="Q117" s="132"/>
      <c r="R117" s="55"/>
      <c r="S117" s="56"/>
      <c r="T117" s="57"/>
      <c r="U117" s="59"/>
      <c r="V117" s="59"/>
      <c r="W117" s="59"/>
      <c r="X117" s="60"/>
      <c r="Y117" s="45">
        <f>T120</f>
        <v>0</v>
      </c>
      <c r="Z117" s="62" t="s">
        <v>19</v>
      </c>
      <c r="AA117" s="47">
        <f>R120</f>
        <v>0</v>
      </c>
      <c r="AB117" s="64">
        <f t="shared" si="58"/>
        <v>0</v>
      </c>
      <c r="AC117" s="64">
        <f t="shared" si="59"/>
        <v>0</v>
      </c>
      <c r="AD117" s="65"/>
      <c r="AE117" s="132"/>
      <c r="AF117" s="67"/>
      <c r="AG117" s="67"/>
      <c r="AH117" s="68"/>
      <c r="AI117" s="69"/>
      <c r="AJ117" s="67"/>
      <c r="AK117" s="68"/>
      <c r="AL117" s="70"/>
      <c r="AM117" s="70"/>
      <c r="AN117" s="70"/>
      <c r="AO117" s="71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84"/>
    </row>
    <row r="118" spans="1:59" ht="12.75">
      <c r="A118" s="2"/>
      <c r="B118" s="144"/>
      <c r="C118" s="143"/>
      <c r="D118" s="45"/>
      <c r="E118" s="28" t="s">
        <v>19</v>
      </c>
      <c r="F118" s="138"/>
      <c r="G118" s="30">
        <f t="shared" si="60"/>
        <v>0</v>
      </c>
      <c r="H118" s="30">
        <f t="shared" si="61"/>
        <v>0</v>
      </c>
      <c r="I118" s="31">
        <f>SUM(G118:G120)</f>
        <v>0</v>
      </c>
      <c r="J118" s="142">
        <f>SUM(H118:H120)</f>
        <v>0</v>
      </c>
      <c r="K118" s="139"/>
      <c r="L118" s="28" t="s">
        <v>19</v>
      </c>
      <c r="M118" s="138"/>
      <c r="N118" s="30">
        <f t="shared" si="62"/>
        <v>0</v>
      </c>
      <c r="O118" s="30">
        <f t="shared" si="63"/>
        <v>0</v>
      </c>
      <c r="P118" s="31">
        <f>SUM(N118:N120)</f>
        <v>0</v>
      </c>
      <c r="Q118" s="142">
        <f>SUM(O118:O120)</f>
        <v>0</v>
      </c>
      <c r="R118" s="139"/>
      <c r="S118" s="28" t="s">
        <v>19</v>
      </c>
      <c r="T118" s="138"/>
      <c r="U118" s="30">
        <f>IF(R118&lt;=T118,0,1)</f>
        <v>0</v>
      </c>
      <c r="V118" s="30">
        <f>IF(T118&lt;=R118,0,1)</f>
        <v>0</v>
      </c>
      <c r="W118" s="31">
        <f>SUM(U118:U120)</f>
        <v>0</v>
      </c>
      <c r="X118" s="142">
        <f>SUM(V118:V120)</f>
        <v>0</v>
      </c>
      <c r="Y118" s="20"/>
      <c r="Z118" s="21"/>
      <c r="AA118" s="22"/>
      <c r="AB118" s="24"/>
      <c r="AC118" s="24"/>
      <c r="AD118" s="24"/>
      <c r="AE118" s="26"/>
      <c r="AF118" s="76"/>
      <c r="AG118" s="76"/>
      <c r="AH118" s="34"/>
      <c r="AI118" s="76"/>
      <c r="AJ118" s="76"/>
      <c r="AK118" s="34"/>
      <c r="AL118" s="76"/>
      <c r="AM118" s="76"/>
      <c r="AN118" s="34"/>
      <c r="AO118" s="34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84"/>
    </row>
    <row r="119" spans="1:59" ht="12.75">
      <c r="A119" s="2"/>
      <c r="B119" s="141" t="s">
        <v>60</v>
      </c>
      <c r="D119" s="45"/>
      <c r="E119" s="46" t="s">
        <v>19</v>
      </c>
      <c r="F119" s="138"/>
      <c r="G119" s="48">
        <f t="shared" si="60"/>
        <v>0</v>
      </c>
      <c r="H119" s="48">
        <f t="shared" si="61"/>
        <v>0</v>
      </c>
      <c r="I119" s="49">
        <f>IF(I118&lt;=J118,0,1)</f>
        <v>0</v>
      </c>
      <c r="J119" s="137">
        <f>IF(J118&lt;=I118,0,1)</f>
        <v>0</v>
      </c>
      <c r="K119" s="140"/>
      <c r="L119" s="46" t="s">
        <v>19</v>
      </c>
      <c r="M119" s="138"/>
      <c r="N119" s="48">
        <f t="shared" si="62"/>
        <v>0</v>
      </c>
      <c r="O119" s="48">
        <f t="shared" si="63"/>
        <v>0</v>
      </c>
      <c r="P119" s="49">
        <f>IF(P118&lt;=Q118,0,1)</f>
        <v>0</v>
      </c>
      <c r="Q119" s="137">
        <f>IF(Q118&lt;=P118,0,1)</f>
        <v>0</v>
      </c>
      <c r="R119" s="139"/>
      <c r="S119" s="46" t="s">
        <v>19</v>
      </c>
      <c r="T119" s="138"/>
      <c r="U119" s="48">
        <f>IF(R119&lt;=T119,0,1)</f>
        <v>0</v>
      </c>
      <c r="V119" s="48">
        <f>IF(T119&lt;=R119,0,1)</f>
        <v>0</v>
      </c>
      <c r="W119" s="49">
        <f>IF(W118&lt;=X118,0,1)</f>
        <v>0</v>
      </c>
      <c r="X119" s="137">
        <f>IF(X118&lt;=W118,0,1)</f>
        <v>0</v>
      </c>
      <c r="Y119" s="39"/>
      <c r="Z119" s="40"/>
      <c r="AA119" s="41"/>
      <c r="AB119" s="43"/>
      <c r="AC119" s="43"/>
      <c r="AD119" s="43"/>
      <c r="AE119" s="44"/>
      <c r="AF119" s="51">
        <f>SUM(D118:D120,K118:K120,R118:R120)</f>
        <v>0</v>
      </c>
      <c r="AG119" s="46" t="s">
        <v>19</v>
      </c>
      <c r="AH119" s="51">
        <f>SUM(F118:F120,M118:M120,T118:T120)</f>
        <v>0</v>
      </c>
      <c r="AI119" s="52">
        <f>SUM(I118,P118,W118)</f>
        <v>0</v>
      </c>
      <c r="AJ119" s="46" t="s">
        <v>19</v>
      </c>
      <c r="AK119" s="47">
        <f>J118+Q118+X118</f>
        <v>0</v>
      </c>
      <c r="AL119" s="52">
        <f>SUM(I119,P119,W119)</f>
        <v>0</v>
      </c>
      <c r="AM119" s="46" t="s">
        <v>19</v>
      </c>
      <c r="AN119" s="47">
        <f>SUM(J119,Q119,X119)</f>
        <v>0</v>
      </c>
      <c r="AO119" s="53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84"/>
    </row>
    <row r="120" spans="1:59" ht="13.5" thickBot="1">
      <c r="A120" s="2"/>
      <c r="B120" s="136"/>
      <c r="C120" s="135"/>
      <c r="D120" s="134"/>
      <c r="E120" s="62" t="s">
        <v>19</v>
      </c>
      <c r="F120" s="133"/>
      <c r="G120" s="64">
        <f t="shared" si="60"/>
        <v>0</v>
      </c>
      <c r="H120" s="64">
        <f t="shared" si="61"/>
        <v>0</v>
      </c>
      <c r="I120" s="65"/>
      <c r="J120" s="132"/>
      <c r="K120" s="134"/>
      <c r="L120" s="62" t="s">
        <v>19</v>
      </c>
      <c r="M120" s="133"/>
      <c r="N120" s="64">
        <f t="shared" si="62"/>
        <v>0</v>
      </c>
      <c r="O120" s="64">
        <f t="shared" si="63"/>
        <v>0</v>
      </c>
      <c r="P120" s="65"/>
      <c r="Q120" s="132"/>
      <c r="R120" s="134"/>
      <c r="S120" s="62" t="s">
        <v>19</v>
      </c>
      <c r="T120" s="133"/>
      <c r="U120" s="64">
        <f>IF(R120&lt;=T120,0,1)</f>
        <v>0</v>
      </c>
      <c r="V120" s="64">
        <f>IF(T120&lt;=R120,0,1)</f>
        <v>0</v>
      </c>
      <c r="W120" s="65"/>
      <c r="X120" s="132"/>
      <c r="Y120" s="55"/>
      <c r="Z120" s="56"/>
      <c r="AA120" s="57"/>
      <c r="AB120" s="59"/>
      <c r="AC120" s="59"/>
      <c r="AD120" s="59"/>
      <c r="AE120" s="60"/>
      <c r="AF120" s="67"/>
      <c r="AG120" s="67"/>
      <c r="AH120" s="68"/>
      <c r="AI120" s="67"/>
      <c r="AJ120" s="67"/>
      <c r="AK120" s="68"/>
      <c r="AL120" s="67"/>
      <c r="AM120" s="67"/>
      <c r="AN120" s="68"/>
      <c r="AO120" s="68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84"/>
    </row>
    <row r="121" spans="3:59" ht="12.75">
      <c r="C121" s="131"/>
      <c r="BG121" s="84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21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54" t="s">
        <v>155</v>
      </c>
      <c r="D1" s="1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</row>
    <row r="2" spans="26:47" ht="13.5" thickBot="1">
      <c r="Z2" s="150"/>
      <c r="AR2" t="s">
        <v>0</v>
      </c>
      <c r="AU2" t="s">
        <v>1</v>
      </c>
    </row>
    <row r="3" spans="1:57" ht="15" thickBot="1">
      <c r="A3" s="2"/>
      <c r="B3" s="3" t="s">
        <v>2</v>
      </c>
      <c r="C3" s="4" t="s">
        <v>62</v>
      </c>
      <c r="D3" s="5"/>
      <c r="E3" s="6" t="str">
        <f>B5</f>
        <v>A</v>
      </c>
      <c r="F3" s="7"/>
      <c r="G3" s="8"/>
      <c r="H3" s="8"/>
      <c r="I3" s="8"/>
      <c r="J3" s="8"/>
      <c r="K3" s="5"/>
      <c r="L3" s="9" t="str">
        <f>B8</f>
        <v>B</v>
      </c>
      <c r="M3" s="10"/>
      <c r="N3" s="11"/>
      <c r="O3" s="11"/>
      <c r="P3" s="11"/>
      <c r="Q3" s="11"/>
      <c r="R3" s="12"/>
      <c r="S3" s="9" t="str">
        <f>B11</f>
        <v>C</v>
      </c>
      <c r="T3" s="10"/>
      <c r="U3" s="11"/>
      <c r="V3" s="11"/>
      <c r="W3" s="11"/>
      <c r="X3" s="10"/>
      <c r="Y3" s="12"/>
      <c r="Z3" s="149" t="s">
        <v>60</v>
      </c>
      <c r="AA3" s="10"/>
      <c r="AB3" s="11"/>
      <c r="AC3" s="11"/>
      <c r="AD3" s="11"/>
      <c r="AE3" s="10"/>
      <c r="AF3" s="11"/>
      <c r="AG3" s="14" t="s">
        <v>4</v>
      </c>
      <c r="AH3" s="10"/>
      <c r="AI3" s="12"/>
      <c r="AJ3" s="14" t="s">
        <v>5</v>
      </c>
      <c r="AK3" s="10"/>
      <c r="AL3" s="11"/>
      <c r="AM3" s="14" t="s">
        <v>6</v>
      </c>
      <c r="AN3" s="10"/>
      <c r="AO3" s="15" t="s">
        <v>7</v>
      </c>
      <c r="AQ3" s="16"/>
      <c r="AR3" s="16" t="s">
        <v>8</v>
      </c>
      <c r="AS3" s="16" t="s">
        <v>9</v>
      </c>
      <c r="AT3" s="16" t="s">
        <v>10</v>
      </c>
      <c r="AU3" s="16"/>
      <c r="AV3" s="16" t="s">
        <v>11</v>
      </c>
      <c r="AW3" s="16"/>
      <c r="AX3" s="16" t="s">
        <v>12</v>
      </c>
      <c r="AY3" s="16" t="s">
        <v>13</v>
      </c>
      <c r="AZ3" s="16" t="s">
        <v>14</v>
      </c>
      <c r="BA3" s="16" t="s">
        <v>15</v>
      </c>
      <c r="BB3" s="16" t="s">
        <v>16</v>
      </c>
      <c r="BC3" s="16" t="s">
        <v>17</v>
      </c>
      <c r="BD3" s="16" t="s">
        <v>61</v>
      </c>
      <c r="BE3" s="16" t="s">
        <v>18</v>
      </c>
    </row>
    <row r="4" spans="2:57" ht="12.75">
      <c r="B4" s="18"/>
      <c r="C4" s="19"/>
      <c r="D4" s="20"/>
      <c r="E4" s="21"/>
      <c r="F4" s="22"/>
      <c r="G4" s="23"/>
      <c r="H4" s="24"/>
      <c r="I4" s="25"/>
      <c r="J4" s="26"/>
      <c r="K4" s="27">
        <f>F7</f>
        <v>0</v>
      </c>
      <c r="L4" s="28" t="s">
        <v>19</v>
      </c>
      <c r="M4" s="29">
        <f>D7</f>
        <v>0</v>
      </c>
      <c r="N4" s="30">
        <f>IF(K4&lt;=M4,0,1)</f>
        <v>0</v>
      </c>
      <c r="O4" s="30">
        <f>IF(M4&lt;=K4,0,1)</f>
        <v>0</v>
      </c>
      <c r="P4" s="31">
        <f>SUM(N4:N6)</f>
        <v>0</v>
      </c>
      <c r="Q4" s="31">
        <f>SUM(O4:O6)</f>
        <v>0</v>
      </c>
      <c r="R4" s="27">
        <f>F10</f>
        <v>0</v>
      </c>
      <c r="S4" s="28" t="s">
        <v>19</v>
      </c>
      <c r="T4" s="29">
        <f>D10</f>
        <v>0</v>
      </c>
      <c r="U4" s="30">
        <f aca="true" t="shared" si="0" ref="U4:U9">IF(R4&lt;=T4,0,1)</f>
        <v>0</v>
      </c>
      <c r="V4" s="30">
        <f aca="true" t="shared" si="1" ref="V4:V9">IF(T4&lt;=R4,0,1)</f>
        <v>0</v>
      </c>
      <c r="W4" s="31">
        <f>SUM(U4:U6)</f>
        <v>0</v>
      </c>
      <c r="X4" s="142">
        <f>SUM(V4:V6)</f>
        <v>0</v>
      </c>
      <c r="Y4" s="27">
        <f>F13</f>
        <v>0</v>
      </c>
      <c r="Z4" s="28" t="s">
        <v>19</v>
      </c>
      <c r="AA4" s="29">
        <f>D13</f>
        <v>0</v>
      </c>
      <c r="AB4" s="30">
        <f aca="true" t="shared" si="2" ref="AB4:AB12">IF(Y4&lt;=AA4,0,1)</f>
        <v>0</v>
      </c>
      <c r="AC4" s="30">
        <f aca="true" t="shared" si="3" ref="AC4:AC12">IF(AA4&lt;=Y4,0,1)</f>
        <v>0</v>
      </c>
      <c r="AD4" s="31">
        <f>SUM(AB4:AB6)</f>
        <v>0</v>
      </c>
      <c r="AE4" s="142">
        <f>SUM(AC4:AC6)</f>
        <v>0</v>
      </c>
      <c r="AF4" s="33"/>
      <c r="AG4" s="33"/>
      <c r="AH4" s="34"/>
      <c r="AI4" s="35"/>
      <c r="AJ4" s="33"/>
      <c r="AK4" s="34"/>
      <c r="AL4" s="36"/>
      <c r="AM4" s="36"/>
      <c r="AN4" s="36"/>
      <c r="AO4" s="37"/>
      <c r="AQ4" t="str">
        <f>CONCATENATE(C5," - ",C8)</f>
        <v>Gál Enikő - Sztankó Zina Inka</v>
      </c>
      <c r="AV4" t="str">
        <f>CONCATENATE(C5,"-",C8)</f>
        <v>Gál Enikő-Sztankó Zina Inka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38" t="s">
        <v>8</v>
      </c>
      <c r="C5" t="s">
        <v>154</v>
      </c>
      <c r="D5" s="39"/>
      <c r="E5" s="40"/>
      <c r="F5" s="41"/>
      <c r="G5" s="42"/>
      <c r="H5" s="43"/>
      <c r="I5" s="43"/>
      <c r="J5" s="44"/>
      <c r="K5" s="45">
        <f>F8</f>
        <v>0</v>
      </c>
      <c r="L5" s="46" t="s">
        <v>19</v>
      </c>
      <c r="M5" s="47">
        <f>D8</f>
        <v>0</v>
      </c>
      <c r="N5" s="48">
        <f>IF(K5&lt;=M5,0,1)</f>
        <v>0</v>
      </c>
      <c r="O5" s="48">
        <f>IF(M5&lt;=K5,0,1)</f>
        <v>0</v>
      </c>
      <c r="P5" s="49">
        <f>IF(P4&lt;=Q4,0,1)</f>
        <v>0</v>
      </c>
      <c r="Q5" s="49">
        <f>IF(Q4&lt;=P4,0,1)</f>
        <v>0</v>
      </c>
      <c r="R5" s="45">
        <f>F11</f>
        <v>0</v>
      </c>
      <c r="S5" s="46" t="s">
        <v>19</v>
      </c>
      <c r="T5" s="47">
        <f>D11</f>
        <v>0</v>
      </c>
      <c r="U5" s="48">
        <f t="shared" si="0"/>
        <v>0</v>
      </c>
      <c r="V5" s="48">
        <f t="shared" si="1"/>
        <v>0</v>
      </c>
      <c r="W5" s="49">
        <f>IF(W4&lt;=X4,0,1)</f>
        <v>0</v>
      </c>
      <c r="X5" s="137">
        <f>IF(X4&lt;=W4,0,1)</f>
        <v>0</v>
      </c>
      <c r="Y5" s="45">
        <f>F14</f>
        <v>0</v>
      </c>
      <c r="Z5" s="46" t="s">
        <v>19</v>
      </c>
      <c r="AA5" s="47">
        <f>D14</f>
        <v>0</v>
      </c>
      <c r="AB5" s="48">
        <f t="shared" si="2"/>
        <v>0</v>
      </c>
      <c r="AC5" s="48">
        <f t="shared" si="3"/>
        <v>0</v>
      </c>
      <c r="AD5" s="49">
        <f>IF(AD4&lt;=AE4,0,1)</f>
        <v>0</v>
      </c>
      <c r="AE5" s="137">
        <f>IF(AE4&lt;=AD4,0,1)</f>
        <v>0</v>
      </c>
      <c r="AF5" s="51">
        <f>SUM(K4:K6,R4:R6,Y4:Y6)</f>
        <v>0</v>
      </c>
      <c r="AG5" s="46" t="s">
        <v>19</v>
      </c>
      <c r="AH5" s="51">
        <f>SUM(M4:M6,T4:T6,AA4:AA6)</f>
        <v>0</v>
      </c>
      <c r="AI5" s="52">
        <f>SUM(P4,W4,AD4)</f>
        <v>0</v>
      </c>
      <c r="AJ5" s="46" t="s">
        <v>19</v>
      </c>
      <c r="AK5" s="47">
        <f>Q4+X4+AE4</f>
        <v>0</v>
      </c>
      <c r="AL5" s="52">
        <f>SUM(P5,W5,AD5)</f>
        <v>0</v>
      </c>
      <c r="AM5" s="46" t="s">
        <v>19</v>
      </c>
      <c r="AN5" s="47">
        <f>SUM(Q5,X5,AE5)</f>
        <v>0</v>
      </c>
      <c r="AO5" s="53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77"/>
      <c r="C6" s="146" t="s">
        <v>102</v>
      </c>
      <c r="D6" s="55"/>
      <c r="E6" s="56"/>
      <c r="F6" s="57"/>
      <c r="G6" s="58"/>
      <c r="H6" s="59"/>
      <c r="I6" s="59"/>
      <c r="J6" s="60"/>
      <c r="K6" s="61">
        <f>F9</f>
        <v>0</v>
      </c>
      <c r="L6" s="62" t="s">
        <v>19</v>
      </c>
      <c r="M6" s="63">
        <f>D9</f>
        <v>0</v>
      </c>
      <c r="N6" s="64">
        <f>IF(K6&lt;=M6,0,1)</f>
        <v>0</v>
      </c>
      <c r="O6" s="64">
        <f>IF(M6&lt;=K6,0,1)</f>
        <v>0</v>
      </c>
      <c r="P6" s="65"/>
      <c r="Q6" s="65"/>
      <c r="R6" s="45">
        <f>F12</f>
        <v>0</v>
      </c>
      <c r="S6" s="46" t="s">
        <v>19</v>
      </c>
      <c r="T6" s="47">
        <f>D12</f>
        <v>0</v>
      </c>
      <c r="U6" s="64">
        <f t="shared" si="0"/>
        <v>0</v>
      </c>
      <c r="V6" s="64">
        <f t="shared" si="1"/>
        <v>0</v>
      </c>
      <c r="W6" s="65"/>
      <c r="X6" s="132"/>
      <c r="Y6" s="45">
        <f>F15</f>
        <v>0</v>
      </c>
      <c r="Z6" s="62" t="s">
        <v>19</v>
      </c>
      <c r="AA6" s="47">
        <f>D15</f>
        <v>0</v>
      </c>
      <c r="AB6" s="64">
        <f t="shared" si="2"/>
        <v>0</v>
      </c>
      <c r="AC6" s="64">
        <f t="shared" si="3"/>
        <v>0</v>
      </c>
      <c r="AD6" s="65"/>
      <c r="AE6" s="132"/>
      <c r="AF6" s="67"/>
      <c r="AG6" s="67"/>
      <c r="AH6" s="68"/>
      <c r="AI6" s="69"/>
      <c r="AJ6" s="67"/>
      <c r="AK6" s="68"/>
      <c r="AL6" s="70"/>
      <c r="AM6" s="70"/>
      <c r="AN6" s="70"/>
      <c r="AO6" s="71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47"/>
      <c r="C7" s="84"/>
      <c r="D7" s="27"/>
      <c r="E7" s="28" t="s">
        <v>19</v>
      </c>
      <c r="F7" s="73"/>
      <c r="G7" s="30">
        <f aca="true" t="shared" si="4" ref="G7:G15">IF(D7&lt;=F7,0,1)</f>
        <v>0</v>
      </c>
      <c r="H7" s="30">
        <f aca="true" t="shared" si="5" ref="H7:H15">IF(F7&lt;=D7,0,1)</f>
        <v>0</v>
      </c>
      <c r="I7" s="31">
        <f>SUM(G7:G9)</f>
        <v>0</v>
      </c>
      <c r="J7" s="31">
        <f>SUM(H7:H9)</f>
        <v>0</v>
      </c>
      <c r="K7" s="20"/>
      <c r="L7" s="21"/>
      <c r="M7" s="22"/>
      <c r="N7" s="23"/>
      <c r="O7" s="24"/>
      <c r="P7" s="25"/>
      <c r="Q7" s="26"/>
      <c r="R7" s="27">
        <f>M10</f>
        <v>0</v>
      </c>
      <c r="S7" s="28" t="s">
        <v>19</v>
      </c>
      <c r="T7" s="29">
        <f>K10</f>
        <v>0</v>
      </c>
      <c r="U7" s="30">
        <f t="shared" si="0"/>
        <v>0</v>
      </c>
      <c r="V7" s="30">
        <f t="shared" si="1"/>
        <v>0</v>
      </c>
      <c r="W7" s="31">
        <f>SUM(U7:U9)</f>
        <v>0</v>
      </c>
      <c r="X7" s="142">
        <f>SUM(V7:V9)</f>
        <v>0</v>
      </c>
      <c r="Y7" s="27">
        <f>M13</f>
        <v>0</v>
      </c>
      <c r="Z7" s="28" t="s">
        <v>19</v>
      </c>
      <c r="AA7" s="29">
        <f>K13</f>
        <v>0</v>
      </c>
      <c r="AB7" s="30">
        <f t="shared" si="2"/>
        <v>0</v>
      </c>
      <c r="AC7" s="30">
        <f t="shared" si="3"/>
        <v>0</v>
      </c>
      <c r="AD7" s="31">
        <f>SUM(AB7:AB9)</f>
        <v>0</v>
      </c>
      <c r="AE7" s="142">
        <f>SUM(AC7:AC9)</f>
        <v>0</v>
      </c>
      <c r="AF7" s="33"/>
      <c r="AG7" s="33"/>
      <c r="AH7" s="34"/>
      <c r="AI7" s="35"/>
      <c r="AJ7" s="33"/>
      <c r="AK7" s="34"/>
      <c r="AL7" s="51"/>
      <c r="AM7" s="51"/>
      <c r="AN7" s="51"/>
      <c r="AO7" s="53"/>
      <c r="AQ7" t="str">
        <f>CONCATENATE(C8," - ",C11)</f>
        <v>Sztankó Zina Inka - Dallos Flóra</v>
      </c>
      <c r="AV7" t="str">
        <f>CONCATENATE(C8,"-",C11)</f>
        <v>Sztankó Zina Inka-Dallos Flóra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38" t="s">
        <v>9</v>
      </c>
      <c r="C8" t="s">
        <v>153</v>
      </c>
      <c r="D8" s="45"/>
      <c r="E8" s="46" t="s">
        <v>19</v>
      </c>
      <c r="F8" s="74"/>
      <c r="G8" s="48">
        <f t="shared" si="4"/>
        <v>0</v>
      </c>
      <c r="H8" s="48">
        <f t="shared" si="5"/>
        <v>0</v>
      </c>
      <c r="I8" s="49">
        <f>IF(I7&lt;=J7,0,1)</f>
        <v>0</v>
      </c>
      <c r="J8" s="49">
        <f>IF(J7&lt;=I7,0,1)</f>
        <v>0</v>
      </c>
      <c r="K8" s="39"/>
      <c r="L8" s="40"/>
      <c r="M8" s="41"/>
      <c r="N8" s="42"/>
      <c r="O8" s="43"/>
      <c r="P8" s="43"/>
      <c r="Q8" s="44"/>
      <c r="R8" s="45">
        <f>M11</f>
        <v>0</v>
      </c>
      <c r="S8" s="46" t="s">
        <v>19</v>
      </c>
      <c r="T8" s="47">
        <f>K11</f>
        <v>0</v>
      </c>
      <c r="U8" s="48">
        <f t="shared" si="0"/>
        <v>0</v>
      </c>
      <c r="V8" s="48">
        <f t="shared" si="1"/>
        <v>0</v>
      </c>
      <c r="W8" s="49">
        <f>IF(W7&lt;=X7,0,1)</f>
        <v>0</v>
      </c>
      <c r="X8" s="137">
        <f>IF(X7&lt;=W7,0,1)</f>
        <v>0</v>
      </c>
      <c r="Y8" s="45">
        <f>M14</f>
        <v>0</v>
      </c>
      <c r="Z8" s="46" t="s">
        <v>19</v>
      </c>
      <c r="AA8" s="47">
        <f>K14</f>
        <v>0</v>
      </c>
      <c r="AB8" s="48">
        <f t="shared" si="2"/>
        <v>0</v>
      </c>
      <c r="AC8" s="48">
        <f t="shared" si="3"/>
        <v>0</v>
      </c>
      <c r="AD8" s="49">
        <f>IF(AD7&lt;=AE7,0,1)</f>
        <v>0</v>
      </c>
      <c r="AE8" s="137">
        <f>IF(AE7&lt;=AD7,0,1)</f>
        <v>0</v>
      </c>
      <c r="AF8" s="51">
        <f>SUM(D7:D9,R7:R9,Y7:Y9)</f>
        <v>0</v>
      </c>
      <c r="AG8" s="46" t="s">
        <v>19</v>
      </c>
      <c r="AH8" s="51">
        <f>SUM(F7:F9,T7:T9,AA7:AA9)</f>
        <v>0</v>
      </c>
      <c r="AI8" s="52">
        <f>SUM(I7,W7,AD7)</f>
        <v>0</v>
      </c>
      <c r="AJ8" s="46" t="s">
        <v>19</v>
      </c>
      <c r="AK8" s="47">
        <f>J7+X7+AE7</f>
        <v>0</v>
      </c>
      <c r="AL8" s="52">
        <f>SUM(I8,W8,AD8)</f>
        <v>0</v>
      </c>
      <c r="AM8" s="46" t="s">
        <v>19</v>
      </c>
      <c r="AN8" s="47">
        <f>SUM(J8,X8,AE8)</f>
        <v>0</v>
      </c>
      <c r="AO8" s="53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77"/>
      <c r="C9" s="148" t="s">
        <v>35</v>
      </c>
      <c r="D9" s="61"/>
      <c r="E9" s="62" t="s">
        <v>19</v>
      </c>
      <c r="F9" s="75"/>
      <c r="G9" s="64">
        <f t="shared" si="4"/>
        <v>0</v>
      </c>
      <c r="H9" s="64">
        <f t="shared" si="5"/>
        <v>0</v>
      </c>
      <c r="I9" s="65"/>
      <c r="J9" s="65"/>
      <c r="K9" s="55"/>
      <c r="L9" s="56"/>
      <c r="M9" s="57"/>
      <c r="N9" s="58"/>
      <c r="O9" s="59"/>
      <c r="P9" s="59"/>
      <c r="Q9" s="60"/>
      <c r="R9" s="61">
        <f>M12</f>
        <v>0</v>
      </c>
      <c r="S9" s="62" t="s">
        <v>19</v>
      </c>
      <c r="T9" s="63">
        <f>K12</f>
        <v>0</v>
      </c>
      <c r="U9" s="64">
        <f t="shared" si="0"/>
        <v>0</v>
      </c>
      <c r="V9" s="64">
        <f t="shared" si="1"/>
        <v>0</v>
      </c>
      <c r="W9" s="65"/>
      <c r="X9" s="132"/>
      <c r="Y9" s="45">
        <f>M15</f>
        <v>0</v>
      </c>
      <c r="Z9" s="62" t="s">
        <v>19</v>
      </c>
      <c r="AA9" s="47">
        <f>K15</f>
        <v>0</v>
      </c>
      <c r="AB9" s="64">
        <f t="shared" si="2"/>
        <v>0</v>
      </c>
      <c r="AC9" s="64">
        <f t="shared" si="3"/>
        <v>0</v>
      </c>
      <c r="AD9" s="65"/>
      <c r="AE9" s="132"/>
      <c r="AF9" s="67"/>
      <c r="AG9" s="67"/>
      <c r="AH9" s="68"/>
      <c r="AI9" s="76"/>
      <c r="AJ9" s="67"/>
      <c r="AK9" s="68"/>
      <c r="AL9" s="70"/>
      <c r="AM9" s="70"/>
      <c r="AN9" s="70"/>
      <c r="AO9" s="71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47"/>
      <c r="C10" s="84"/>
      <c r="D10" s="27"/>
      <c r="E10" s="28" t="s">
        <v>19</v>
      </c>
      <c r="F10" s="73"/>
      <c r="G10" s="30">
        <f t="shared" si="4"/>
        <v>0</v>
      </c>
      <c r="H10" s="30">
        <f t="shared" si="5"/>
        <v>0</v>
      </c>
      <c r="I10" s="31">
        <f>SUM(G10:G12)</f>
        <v>0</v>
      </c>
      <c r="J10" s="31">
        <f>SUM(H10:H12)</f>
        <v>0</v>
      </c>
      <c r="K10" s="27"/>
      <c r="L10" s="28" t="s">
        <v>19</v>
      </c>
      <c r="M10" s="73"/>
      <c r="N10" s="30">
        <f aca="true" t="shared" si="6" ref="N10:N15">IF(K10&lt;=M10,0,1)</f>
        <v>0</v>
      </c>
      <c r="O10" s="30">
        <f aca="true" t="shared" si="7" ref="O10:O15">IF(M10&lt;=K10,0,1)</f>
        <v>0</v>
      </c>
      <c r="P10" s="31">
        <f>SUM(N10:N12)</f>
        <v>0</v>
      </c>
      <c r="Q10" s="31">
        <f>SUM(O10:O12)</f>
        <v>0</v>
      </c>
      <c r="R10" s="20"/>
      <c r="S10" s="21"/>
      <c r="T10" s="22"/>
      <c r="U10" s="23"/>
      <c r="V10" s="24"/>
      <c r="W10" s="25"/>
      <c r="X10" s="26"/>
      <c r="Y10" s="27">
        <f>T13</f>
        <v>0</v>
      </c>
      <c r="Z10" s="28" t="s">
        <v>19</v>
      </c>
      <c r="AA10" s="29">
        <f>R13</f>
        <v>0</v>
      </c>
      <c r="AB10" s="30">
        <f t="shared" si="2"/>
        <v>0</v>
      </c>
      <c r="AC10" s="30">
        <f t="shared" si="3"/>
        <v>0</v>
      </c>
      <c r="AD10" s="31">
        <f>SUM(AB10:AB12)</f>
        <v>0</v>
      </c>
      <c r="AE10" s="142">
        <f>SUM(AC10:AC12)</f>
        <v>0</v>
      </c>
      <c r="AF10" s="33"/>
      <c r="AG10" s="33"/>
      <c r="AH10" s="34"/>
      <c r="AI10" s="35"/>
      <c r="AJ10" s="33"/>
      <c r="AK10" s="34"/>
      <c r="AL10" s="51"/>
      <c r="AM10" s="51"/>
      <c r="AN10" s="51"/>
      <c r="AO10" s="53"/>
      <c r="AQ10" t="str">
        <f>CONCATENATE(C11," - ",C14)</f>
        <v>Dallos Flóra - </v>
      </c>
      <c r="AV10" t="str">
        <f>CONCATENATE(C11,"-",C14)</f>
        <v>Dallos Flóra-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38" t="s">
        <v>10</v>
      </c>
      <c r="C11" t="s">
        <v>152</v>
      </c>
      <c r="D11" s="45"/>
      <c r="E11" s="46" t="s">
        <v>19</v>
      </c>
      <c r="F11" s="74"/>
      <c r="G11" s="48">
        <f t="shared" si="4"/>
        <v>0</v>
      </c>
      <c r="H11" s="48">
        <f t="shared" si="5"/>
        <v>0</v>
      </c>
      <c r="I11" s="49">
        <f>IF(I10&lt;=J10,0,1)</f>
        <v>0</v>
      </c>
      <c r="J11" s="49">
        <f>IF(J10&lt;=I10,0,1)</f>
        <v>0</v>
      </c>
      <c r="K11" s="45"/>
      <c r="L11" s="46" t="s">
        <v>19</v>
      </c>
      <c r="M11" s="74"/>
      <c r="N11" s="48">
        <f t="shared" si="6"/>
        <v>0</v>
      </c>
      <c r="O11" s="48">
        <f t="shared" si="7"/>
        <v>0</v>
      </c>
      <c r="P11" s="49">
        <f>IF(P10&lt;=Q10,0,1)</f>
        <v>0</v>
      </c>
      <c r="Q11" s="49">
        <f>IF(Q10&lt;=P10,0,1)</f>
        <v>0</v>
      </c>
      <c r="R11" s="39"/>
      <c r="S11" s="40"/>
      <c r="T11" s="41"/>
      <c r="U11" s="42"/>
      <c r="V11" s="43"/>
      <c r="W11" s="43"/>
      <c r="X11" s="44"/>
      <c r="Y11" s="45">
        <f>T14</f>
        <v>0</v>
      </c>
      <c r="Z11" s="46" t="s">
        <v>19</v>
      </c>
      <c r="AA11" s="47">
        <f>R14</f>
        <v>0</v>
      </c>
      <c r="AB11" s="48">
        <f t="shared" si="2"/>
        <v>0</v>
      </c>
      <c r="AC11" s="48">
        <f t="shared" si="3"/>
        <v>0</v>
      </c>
      <c r="AD11" s="49">
        <f>IF(AD10&lt;=AE10,0,1)</f>
        <v>0</v>
      </c>
      <c r="AE11" s="137">
        <f>IF(AE10&lt;=AD10,0,1)</f>
        <v>0</v>
      </c>
      <c r="AF11" s="51">
        <f>SUM(D10:D12,K10:K12,Y10:Y12)</f>
        <v>0</v>
      </c>
      <c r="AG11" s="46" t="s">
        <v>19</v>
      </c>
      <c r="AH11" s="51">
        <f>SUM(F10:F12,M10:M12,AA10:AA12)</f>
        <v>0</v>
      </c>
      <c r="AI11" s="52">
        <f>SUM(I10,P10,AD10)</f>
        <v>0</v>
      </c>
      <c r="AJ11" s="46" t="s">
        <v>19</v>
      </c>
      <c r="AK11" s="47">
        <f>J10+Q10+AE10</f>
        <v>0</v>
      </c>
      <c r="AL11" s="52">
        <f>SUM(I11,P11,AD11)</f>
        <v>0</v>
      </c>
      <c r="AM11" s="46" t="s">
        <v>19</v>
      </c>
      <c r="AN11" s="47">
        <f>SUM(J11,Q11,AE11)</f>
        <v>0</v>
      </c>
      <c r="AO11" s="53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20</v>
      </c>
    </row>
    <row r="12" spans="1:46" ht="13.5" thickBot="1">
      <c r="A12" s="2"/>
      <c r="B12" s="77"/>
      <c r="C12" s="146" t="s">
        <v>63</v>
      </c>
      <c r="D12" s="61"/>
      <c r="E12" s="62" t="s">
        <v>19</v>
      </c>
      <c r="F12" s="75"/>
      <c r="G12" s="64">
        <f t="shared" si="4"/>
        <v>0</v>
      </c>
      <c r="H12" s="64">
        <f t="shared" si="5"/>
        <v>0</v>
      </c>
      <c r="I12" s="65"/>
      <c r="J12" s="132"/>
      <c r="K12" s="145"/>
      <c r="L12" s="62" t="s">
        <v>19</v>
      </c>
      <c r="M12" s="75"/>
      <c r="N12" s="64">
        <f t="shared" si="6"/>
        <v>0</v>
      </c>
      <c r="O12" s="64">
        <f t="shared" si="7"/>
        <v>0</v>
      </c>
      <c r="P12" s="65"/>
      <c r="Q12" s="132"/>
      <c r="R12" s="55"/>
      <c r="S12" s="56"/>
      <c r="T12" s="57"/>
      <c r="U12" s="59"/>
      <c r="V12" s="59"/>
      <c r="W12" s="59"/>
      <c r="X12" s="60"/>
      <c r="Y12" s="45">
        <f>T15</f>
        <v>0</v>
      </c>
      <c r="Z12" s="62" t="s">
        <v>19</v>
      </c>
      <c r="AA12" s="47">
        <f>R15</f>
        <v>0</v>
      </c>
      <c r="AB12" s="64">
        <f t="shared" si="2"/>
        <v>0</v>
      </c>
      <c r="AC12" s="64">
        <f t="shared" si="3"/>
        <v>0</v>
      </c>
      <c r="AD12" s="65"/>
      <c r="AE12" s="132"/>
      <c r="AF12" s="67"/>
      <c r="AG12" s="67"/>
      <c r="AH12" s="68"/>
      <c r="AI12" s="69"/>
      <c r="AJ12" s="67"/>
      <c r="AK12" s="68"/>
      <c r="AL12" s="70"/>
      <c r="AM12" s="70"/>
      <c r="AN12" s="70"/>
      <c r="AO12" s="71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2"/>
      <c r="B13" s="144"/>
      <c r="C13" s="143"/>
      <c r="D13" s="45"/>
      <c r="E13" s="28" t="s">
        <v>19</v>
      </c>
      <c r="F13" s="138"/>
      <c r="G13" s="30">
        <f t="shared" si="4"/>
        <v>0</v>
      </c>
      <c r="H13" s="30">
        <f t="shared" si="5"/>
        <v>0</v>
      </c>
      <c r="I13" s="31">
        <f>SUM(G13:G15)</f>
        <v>0</v>
      </c>
      <c r="J13" s="142">
        <f>SUM(H13:H15)</f>
        <v>0</v>
      </c>
      <c r="K13" s="139"/>
      <c r="L13" s="28" t="s">
        <v>19</v>
      </c>
      <c r="M13" s="138"/>
      <c r="N13" s="30">
        <f t="shared" si="6"/>
        <v>0</v>
      </c>
      <c r="O13" s="30">
        <f t="shared" si="7"/>
        <v>0</v>
      </c>
      <c r="P13" s="31">
        <f>SUM(N13:N15)</f>
        <v>0</v>
      </c>
      <c r="Q13" s="142">
        <f>SUM(O13:O15)</f>
        <v>0</v>
      </c>
      <c r="R13" s="139"/>
      <c r="S13" s="28" t="s">
        <v>19</v>
      </c>
      <c r="T13" s="138"/>
      <c r="U13" s="30">
        <f>IF(R13&lt;=T13,0,1)</f>
        <v>0</v>
      </c>
      <c r="V13" s="30">
        <f>IF(T13&lt;=R13,0,1)</f>
        <v>0</v>
      </c>
      <c r="W13" s="31">
        <f>SUM(U13:U15)</f>
        <v>0</v>
      </c>
      <c r="X13" s="142">
        <f>SUM(V13:V15)</f>
        <v>0</v>
      </c>
      <c r="Y13" s="20"/>
      <c r="Z13" s="21"/>
      <c r="AA13" s="22"/>
      <c r="AB13" s="24"/>
      <c r="AC13" s="24"/>
      <c r="AD13" s="24"/>
      <c r="AE13" s="26"/>
      <c r="AF13" s="76"/>
      <c r="AG13" s="76"/>
      <c r="AH13" s="34"/>
      <c r="AI13" s="76"/>
      <c r="AJ13" s="76"/>
      <c r="AK13" s="34"/>
      <c r="AL13" s="76"/>
      <c r="AM13" s="76"/>
      <c r="AN13" s="34"/>
      <c r="AO13" s="34"/>
      <c r="AQ13" t="str">
        <f>CONCATENATE(C14," - ",C18)</f>
        <v> - </v>
      </c>
      <c r="AV13" t="str">
        <f>CONCATENATE(C14,"-",C18)</f>
        <v>-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2"/>
      <c r="B14" s="141" t="s">
        <v>60</v>
      </c>
      <c r="D14" s="45"/>
      <c r="E14" s="46" t="s">
        <v>19</v>
      </c>
      <c r="F14" s="138"/>
      <c r="G14" s="48">
        <f t="shared" si="4"/>
        <v>0</v>
      </c>
      <c r="H14" s="48">
        <f t="shared" si="5"/>
        <v>0</v>
      </c>
      <c r="I14" s="49">
        <f>IF(I13&lt;=J13,0,1)</f>
        <v>0</v>
      </c>
      <c r="J14" s="137">
        <f>IF(J13&lt;=I13,0,1)</f>
        <v>0</v>
      </c>
      <c r="K14" s="140"/>
      <c r="L14" s="46" t="s">
        <v>19</v>
      </c>
      <c r="M14" s="138"/>
      <c r="N14" s="48">
        <f t="shared" si="6"/>
        <v>0</v>
      </c>
      <c r="O14" s="48">
        <f t="shared" si="7"/>
        <v>0</v>
      </c>
      <c r="P14" s="49">
        <f>IF(P13&lt;=Q13,0,1)</f>
        <v>0</v>
      </c>
      <c r="Q14" s="137">
        <f>IF(Q13&lt;=P13,0,1)</f>
        <v>0</v>
      </c>
      <c r="R14" s="139"/>
      <c r="S14" s="46" t="s">
        <v>19</v>
      </c>
      <c r="T14" s="138"/>
      <c r="U14" s="48">
        <f>IF(R14&lt;=T14,0,1)</f>
        <v>0</v>
      </c>
      <c r="V14" s="48">
        <f>IF(T14&lt;=R14,0,1)</f>
        <v>0</v>
      </c>
      <c r="W14" s="49">
        <f>IF(W13&lt;=X13,0,1)</f>
        <v>0</v>
      </c>
      <c r="X14" s="137">
        <f>IF(X13&lt;=W13,0,1)</f>
        <v>0</v>
      </c>
      <c r="Y14" s="39"/>
      <c r="Z14" s="40"/>
      <c r="AA14" s="41"/>
      <c r="AB14" s="43"/>
      <c r="AC14" s="43"/>
      <c r="AD14" s="43"/>
      <c r="AE14" s="44"/>
      <c r="AF14" s="51">
        <f>SUM(D13:D15,K13:K15,R13:R15)</f>
        <v>0</v>
      </c>
      <c r="AG14" s="46" t="s">
        <v>19</v>
      </c>
      <c r="AH14" s="51">
        <f>SUM(F13:F15,M13:M15,T13:T15)</f>
        <v>0</v>
      </c>
      <c r="AI14" s="52">
        <f>SUM(I13,P13,W13)</f>
        <v>0</v>
      </c>
      <c r="AJ14" s="46" t="s">
        <v>19</v>
      </c>
      <c r="AK14" s="47">
        <f>J13+Q13+X13</f>
        <v>0</v>
      </c>
      <c r="AL14" s="52">
        <f>SUM(I14,P14,W14)</f>
        <v>0</v>
      </c>
      <c r="AM14" s="46" t="s">
        <v>19</v>
      </c>
      <c r="AN14" s="47">
        <f>SUM(J14,Q14,X14)</f>
        <v>0</v>
      </c>
      <c r="AO14" s="53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2"/>
      <c r="B15" s="136"/>
      <c r="C15" s="135"/>
      <c r="D15" s="134"/>
      <c r="E15" s="62" t="s">
        <v>19</v>
      </c>
      <c r="F15" s="133"/>
      <c r="G15" s="64">
        <f t="shared" si="4"/>
        <v>0</v>
      </c>
      <c r="H15" s="64">
        <f t="shared" si="5"/>
        <v>0</v>
      </c>
      <c r="I15" s="65"/>
      <c r="J15" s="132"/>
      <c r="K15" s="134"/>
      <c r="L15" s="62" t="s">
        <v>19</v>
      </c>
      <c r="M15" s="133"/>
      <c r="N15" s="64">
        <f t="shared" si="6"/>
        <v>0</v>
      </c>
      <c r="O15" s="64">
        <f t="shared" si="7"/>
        <v>0</v>
      </c>
      <c r="P15" s="65"/>
      <c r="Q15" s="132"/>
      <c r="R15" s="134"/>
      <c r="S15" s="62" t="s">
        <v>19</v>
      </c>
      <c r="T15" s="133"/>
      <c r="U15" s="64">
        <f>IF(R15&lt;=T15,0,1)</f>
        <v>0</v>
      </c>
      <c r="V15" s="64">
        <f>IF(T15&lt;=R15,0,1)</f>
        <v>0</v>
      </c>
      <c r="W15" s="65"/>
      <c r="X15" s="132"/>
      <c r="Y15" s="55"/>
      <c r="Z15" s="56"/>
      <c r="AA15" s="57"/>
      <c r="AB15" s="59"/>
      <c r="AC15" s="59"/>
      <c r="AD15" s="59"/>
      <c r="AE15" s="60"/>
      <c r="AF15" s="67"/>
      <c r="AG15" s="67"/>
      <c r="AH15" s="68"/>
      <c r="AI15" s="67"/>
      <c r="AJ15" s="67"/>
      <c r="AK15" s="68"/>
      <c r="AL15" s="67"/>
      <c r="AM15" s="67"/>
      <c r="AN15" s="68"/>
      <c r="AO15" s="68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31"/>
    </row>
    <row r="17" spans="26:47" ht="13.5" thickBot="1">
      <c r="Z17" s="150"/>
      <c r="AR17" t="s">
        <v>0</v>
      </c>
      <c r="AU17" t="s">
        <v>1</v>
      </c>
    </row>
    <row r="18" spans="1:59" ht="15" thickBot="1">
      <c r="A18" s="2"/>
      <c r="B18" s="3" t="s">
        <v>2</v>
      </c>
      <c r="C18" s="4"/>
      <c r="D18" s="5"/>
      <c r="E18" s="6" t="str">
        <f>B20</f>
        <v>A</v>
      </c>
      <c r="F18" s="7"/>
      <c r="G18" s="8"/>
      <c r="H18" s="8"/>
      <c r="I18" s="8"/>
      <c r="J18" s="8"/>
      <c r="K18" s="5"/>
      <c r="L18" s="9" t="str">
        <f>B23</f>
        <v>B</v>
      </c>
      <c r="M18" s="10"/>
      <c r="N18" s="11"/>
      <c r="O18" s="11"/>
      <c r="P18" s="11"/>
      <c r="Q18" s="11"/>
      <c r="R18" s="12"/>
      <c r="S18" s="9" t="str">
        <f>B26</f>
        <v>C</v>
      </c>
      <c r="T18" s="10"/>
      <c r="U18" s="11"/>
      <c r="V18" s="11"/>
      <c r="W18" s="11"/>
      <c r="X18" s="10"/>
      <c r="Y18" s="12"/>
      <c r="Z18" s="149" t="s">
        <v>60</v>
      </c>
      <c r="AA18" s="10"/>
      <c r="AB18" s="11"/>
      <c r="AC18" s="11"/>
      <c r="AD18" s="11"/>
      <c r="AE18" s="10"/>
      <c r="AF18" s="11"/>
      <c r="AG18" s="14" t="s">
        <v>4</v>
      </c>
      <c r="AH18" s="10"/>
      <c r="AI18" s="12"/>
      <c r="AJ18" s="14" t="s">
        <v>5</v>
      </c>
      <c r="AK18" s="10"/>
      <c r="AL18" s="11"/>
      <c r="AM18" s="14" t="s">
        <v>6</v>
      </c>
      <c r="AN18" s="10"/>
      <c r="AO18" s="15" t="s">
        <v>7</v>
      </c>
      <c r="AQ18" s="16"/>
      <c r="AR18" s="16" t="s">
        <v>8</v>
      </c>
      <c r="AS18" s="16" t="s">
        <v>9</v>
      </c>
      <c r="AT18" s="16" t="s">
        <v>10</v>
      </c>
      <c r="AU18" s="16"/>
      <c r="AV18" s="16" t="s">
        <v>11</v>
      </c>
      <c r="AW18" s="16"/>
      <c r="AX18" s="16" t="s">
        <v>12</v>
      </c>
      <c r="AY18" s="16" t="s">
        <v>13</v>
      </c>
      <c r="AZ18" s="16" t="s">
        <v>14</v>
      </c>
      <c r="BA18" s="16" t="s">
        <v>15</v>
      </c>
      <c r="BB18" s="16" t="s">
        <v>16</v>
      </c>
      <c r="BC18" s="16" t="s">
        <v>17</v>
      </c>
      <c r="BD18" s="16" t="s">
        <v>61</v>
      </c>
      <c r="BE18" s="16" t="s">
        <v>18</v>
      </c>
      <c r="BG18" s="84"/>
    </row>
    <row r="19" spans="2:57" ht="12.75">
      <c r="B19" s="18"/>
      <c r="C19" s="19"/>
      <c r="D19" s="20"/>
      <c r="E19" s="21"/>
      <c r="F19" s="22"/>
      <c r="G19" s="23"/>
      <c r="H19" s="24"/>
      <c r="I19" s="25"/>
      <c r="J19" s="26"/>
      <c r="K19" s="27">
        <f>F22</f>
        <v>0</v>
      </c>
      <c r="L19" s="28" t="s">
        <v>19</v>
      </c>
      <c r="M19" s="29">
        <f>D22</f>
        <v>0</v>
      </c>
      <c r="N19" s="30">
        <f>IF(K19&lt;=M19,0,1)</f>
        <v>0</v>
      </c>
      <c r="O19" s="30">
        <f>IF(M19&lt;=K19,0,1)</f>
        <v>0</v>
      </c>
      <c r="P19" s="31">
        <f>SUM(N19:N21)</f>
        <v>0</v>
      </c>
      <c r="Q19" s="31">
        <f>SUM(O19:O21)</f>
        <v>0</v>
      </c>
      <c r="R19" s="27">
        <f>F25</f>
        <v>0</v>
      </c>
      <c r="S19" s="28" t="s">
        <v>19</v>
      </c>
      <c r="T19" s="29">
        <f>D25</f>
        <v>0</v>
      </c>
      <c r="U19" s="30">
        <f aca="true" t="shared" si="8" ref="U19:U24">IF(R19&lt;=T19,0,1)</f>
        <v>0</v>
      </c>
      <c r="V19" s="30">
        <f aca="true" t="shared" si="9" ref="V19:V24">IF(T19&lt;=R19,0,1)</f>
        <v>0</v>
      </c>
      <c r="W19" s="31">
        <f>SUM(U19:U21)</f>
        <v>0</v>
      </c>
      <c r="X19" s="142">
        <f>SUM(V19:V21)</f>
        <v>0</v>
      </c>
      <c r="Y19" s="27">
        <f>F28</f>
        <v>0</v>
      </c>
      <c r="Z19" s="28" t="s">
        <v>19</v>
      </c>
      <c r="AA19" s="29">
        <f>D28</f>
        <v>0</v>
      </c>
      <c r="AB19" s="30">
        <f aca="true" t="shared" si="10" ref="AB19:AB27">IF(Y19&lt;=AA19,0,1)</f>
        <v>0</v>
      </c>
      <c r="AC19" s="30">
        <f aca="true" t="shared" si="11" ref="AC19:AC27">IF(AA19&lt;=Y19,0,1)</f>
        <v>0</v>
      </c>
      <c r="AD19" s="31">
        <f>SUM(AB19:AB21)</f>
        <v>0</v>
      </c>
      <c r="AE19" s="142">
        <f>SUM(AC19:AC21)</f>
        <v>0</v>
      </c>
      <c r="AF19" s="33"/>
      <c r="AG19" s="33"/>
      <c r="AH19" s="34"/>
      <c r="AI19" s="35"/>
      <c r="AJ19" s="33"/>
      <c r="AK19" s="34"/>
      <c r="AL19" s="36"/>
      <c r="AM19" s="36"/>
      <c r="AN19" s="36"/>
      <c r="AO19" s="37"/>
      <c r="AQ19" t="str">
        <f>CONCATENATE(C20," - ",C23)</f>
        <v>Tóth Boglárka - Németh Nóra</v>
      </c>
      <c r="AV19" t="str">
        <f>CONCATENATE(C20,"-",C23)</f>
        <v>Tóth Boglárka-Németh Nóra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38" t="s">
        <v>8</v>
      </c>
      <c r="C20" t="s">
        <v>151</v>
      </c>
      <c r="D20" s="39"/>
      <c r="E20" s="40"/>
      <c r="F20" s="41"/>
      <c r="G20" s="42"/>
      <c r="H20" s="43"/>
      <c r="I20" s="43"/>
      <c r="J20" s="44"/>
      <c r="K20" s="45">
        <f>F23</f>
        <v>0</v>
      </c>
      <c r="L20" s="46" t="s">
        <v>19</v>
      </c>
      <c r="M20" s="47">
        <f>D23</f>
        <v>0</v>
      </c>
      <c r="N20" s="48">
        <f>IF(K20&lt;=M20,0,1)</f>
        <v>0</v>
      </c>
      <c r="O20" s="48">
        <f>IF(M20&lt;=K20,0,1)</f>
        <v>0</v>
      </c>
      <c r="P20" s="49">
        <f>IF(P19&lt;=Q19,0,1)</f>
        <v>0</v>
      </c>
      <c r="Q20" s="49">
        <f>IF(Q19&lt;=P19,0,1)</f>
        <v>0</v>
      </c>
      <c r="R20" s="45">
        <f>F26</f>
        <v>0</v>
      </c>
      <c r="S20" s="46" t="s">
        <v>19</v>
      </c>
      <c r="T20" s="47">
        <f>D26</f>
        <v>0</v>
      </c>
      <c r="U20" s="48">
        <f t="shared" si="8"/>
        <v>0</v>
      </c>
      <c r="V20" s="48">
        <f t="shared" si="9"/>
        <v>0</v>
      </c>
      <c r="W20" s="49">
        <f>IF(W19&lt;=X19,0,1)</f>
        <v>0</v>
      </c>
      <c r="X20" s="137">
        <f>IF(X19&lt;=W19,0,1)</f>
        <v>0</v>
      </c>
      <c r="Y20" s="45">
        <f>F29</f>
        <v>0</v>
      </c>
      <c r="Z20" s="46" t="s">
        <v>19</v>
      </c>
      <c r="AA20" s="47">
        <f>D29</f>
        <v>0</v>
      </c>
      <c r="AB20" s="48">
        <f t="shared" si="10"/>
        <v>0</v>
      </c>
      <c r="AC20" s="48">
        <f t="shared" si="11"/>
        <v>0</v>
      </c>
      <c r="AD20" s="49">
        <f>IF(AD19&lt;=AE19,0,1)</f>
        <v>0</v>
      </c>
      <c r="AE20" s="137">
        <f>IF(AE19&lt;=AD19,0,1)</f>
        <v>0</v>
      </c>
      <c r="AF20" s="51">
        <f>SUM(K19:K21,R19:R21,Y19:Y21)</f>
        <v>0</v>
      </c>
      <c r="AG20" s="46" t="s">
        <v>19</v>
      </c>
      <c r="AH20" s="51">
        <f>SUM(M19:M21,T19:T21,AA19:AA21)</f>
        <v>0</v>
      </c>
      <c r="AI20" s="52">
        <f>SUM(P19,W19,AD19)</f>
        <v>0</v>
      </c>
      <c r="AJ20" s="46" t="s">
        <v>19</v>
      </c>
      <c r="AK20" s="47">
        <f>Q19+X19+AE19</f>
        <v>0</v>
      </c>
      <c r="AL20" s="52">
        <f>SUM(P20,W20,AD20)</f>
        <v>0</v>
      </c>
      <c r="AM20" s="46" t="s">
        <v>19</v>
      </c>
      <c r="AN20" s="47">
        <f>SUM(Q20,X20,AE20)</f>
        <v>0</v>
      </c>
      <c r="AO20" s="53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84"/>
    </row>
    <row r="21" spans="2:59" ht="13.5" thickBot="1">
      <c r="B21" s="77"/>
      <c r="C21" s="146" t="s">
        <v>24</v>
      </c>
      <c r="D21" s="55"/>
      <c r="E21" s="56"/>
      <c r="F21" s="57"/>
      <c r="G21" s="58"/>
      <c r="H21" s="59"/>
      <c r="I21" s="59"/>
      <c r="J21" s="60"/>
      <c r="K21" s="61">
        <f>F24</f>
        <v>0</v>
      </c>
      <c r="L21" s="62" t="s">
        <v>19</v>
      </c>
      <c r="M21" s="63">
        <f>D24</f>
        <v>0</v>
      </c>
      <c r="N21" s="64">
        <f>IF(K21&lt;=M21,0,1)</f>
        <v>0</v>
      </c>
      <c r="O21" s="64">
        <f>IF(M21&lt;=K21,0,1)</f>
        <v>0</v>
      </c>
      <c r="P21" s="65"/>
      <c r="Q21" s="65"/>
      <c r="R21" s="45">
        <f>F27</f>
        <v>0</v>
      </c>
      <c r="S21" s="46" t="s">
        <v>19</v>
      </c>
      <c r="T21" s="47">
        <f>D27</f>
        <v>0</v>
      </c>
      <c r="U21" s="64">
        <f t="shared" si="8"/>
        <v>0</v>
      </c>
      <c r="V21" s="64">
        <f t="shared" si="9"/>
        <v>0</v>
      </c>
      <c r="W21" s="65"/>
      <c r="X21" s="132"/>
      <c r="Y21" s="45">
        <f>F30</f>
        <v>0</v>
      </c>
      <c r="Z21" s="62" t="s">
        <v>19</v>
      </c>
      <c r="AA21" s="47">
        <f>D30</f>
        <v>0</v>
      </c>
      <c r="AB21" s="64">
        <f t="shared" si="10"/>
        <v>0</v>
      </c>
      <c r="AC21" s="64">
        <f t="shared" si="11"/>
        <v>0</v>
      </c>
      <c r="AD21" s="65"/>
      <c r="AE21" s="132"/>
      <c r="AF21" s="67"/>
      <c r="AG21" s="67"/>
      <c r="AH21" s="68"/>
      <c r="AI21" s="69"/>
      <c r="AJ21" s="67"/>
      <c r="AK21" s="68"/>
      <c r="AL21" s="70"/>
      <c r="AM21" s="70"/>
      <c r="AN21" s="70"/>
      <c r="AO21" s="71"/>
      <c r="AR21">
        <f>IF(AL20&lt;AN20,1,0)</f>
        <v>0</v>
      </c>
      <c r="AS21">
        <f>IF(AL20&lt;AN20,1,0)</f>
        <v>0</v>
      </c>
      <c r="AT21">
        <f>IF(AL20&lt;AN20,1,0)</f>
        <v>0</v>
      </c>
      <c r="BG21" s="84"/>
    </row>
    <row r="22" spans="2:59" ht="12.75">
      <c r="B22" s="147"/>
      <c r="C22" s="84"/>
      <c r="D22" s="27"/>
      <c r="E22" s="28" t="s">
        <v>19</v>
      </c>
      <c r="F22" s="73"/>
      <c r="G22" s="30">
        <f aca="true" t="shared" si="12" ref="G22:G30">IF(D22&lt;=F22,0,1)</f>
        <v>0</v>
      </c>
      <c r="H22" s="30">
        <f aca="true" t="shared" si="13" ref="H22:H30">IF(F22&lt;=D22,0,1)</f>
        <v>0</v>
      </c>
      <c r="I22" s="31">
        <f>SUM(G22:G24)</f>
        <v>0</v>
      </c>
      <c r="J22" s="31">
        <f>SUM(H22:H24)</f>
        <v>0</v>
      </c>
      <c r="K22" s="20"/>
      <c r="L22" s="21"/>
      <c r="M22" s="22"/>
      <c r="N22" s="23"/>
      <c r="O22" s="24"/>
      <c r="P22" s="25"/>
      <c r="Q22" s="26"/>
      <c r="R22" s="27">
        <f>M25</f>
        <v>0</v>
      </c>
      <c r="S22" s="28" t="s">
        <v>19</v>
      </c>
      <c r="T22" s="29">
        <f>K25</f>
        <v>0</v>
      </c>
      <c r="U22" s="30">
        <f t="shared" si="8"/>
        <v>0</v>
      </c>
      <c r="V22" s="30">
        <f t="shared" si="9"/>
        <v>0</v>
      </c>
      <c r="W22" s="31">
        <f>SUM(U22:U24)</f>
        <v>0</v>
      </c>
      <c r="X22" s="142">
        <f>SUM(V22:V24)</f>
        <v>0</v>
      </c>
      <c r="Y22" s="27">
        <f>M28</f>
        <v>0</v>
      </c>
      <c r="Z22" s="28" t="s">
        <v>19</v>
      </c>
      <c r="AA22" s="29">
        <f>K28</f>
        <v>0</v>
      </c>
      <c r="AB22" s="30">
        <f t="shared" si="10"/>
        <v>0</v>
      </c>
      <c r="AC22" s="30">
        <f t="shared" si="11"/>
        <v>0</v>
      </c>
      <c r="AD22" s="31">
        <f>SUM(AB22:AB24)</f>
        <v>0</v>
      </c>
      <c r="AE22" s="142">
        <f>SUM(AC22:AC24)</f>
        <v>0</v>
      </c>
      <c r="AF22" s="33"/>
      <c r="AG22" s="33"/>
      <c r="AH22" s="34"/>
      <c r="AI22" s="35"/>
      <c r="AJ22" s="33"/>
      <c r="AK22" s="34"/>
      <c r="AL22" s="51"/>
      <c r="AM22" s="51"/>
      <c r="AN22" s="51"/>
      <c r="AO22" s="53"/>
      <c r="AQ22" t="str">
        <f>CONCATENATE(C23," - ",C26)</f>
        <v>Németh Nóra - Kovács Viktória</v>
      </c>
      <c r="AV22" t="str">
        <f>CONCATENATE(C23,"-",C26)</f>
        <v>Németh Nóra-Kovács Viktória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84"/>
    </row>
    <row r="23" spans="2:59" ht="12.75">
      <c r="B23" s="38" t="s">
        <v>9</v>
      </c>
      <c r="C23" t="s">
        <v>150</v>
      </c>
      <c r="D23" s="45"/>
      <c r="E23" s="46" t="s">
        <v>19</v>
      </c>
      <c r="F23" s="74"/>
      <c r="G23" s="48">
        <f t="shared" si="12"/>
        <v>0</v>
      </c>
      <c r="H23" s="48">
        <f t="shared" si="13"/>
        <v>0</v>
      </c>
      <c r="I23" s="49">
        <f>IF(I22&lt;=J22,0,1)</f>
        <v>0</v>
      </c>
      <c r="J23" s="49">
        <f>IF(J22&lt;=I22,0,1)</f>
        <v>0</v>
      </c>
      <c r="K23" s="39"/>
      <c r="L23" s="40"/>
      <c r="M23" s="41"/>
      <c r="N23" s="42"/>
      <c r="O23" s="43"/>
      <c r="P23" s="43"/>
      <c r="Q23" s="44"/>
      <c r="R23" s="45">
        <f>M26</f>
        <v>0</v>
      </c>
      <c r="S23" s="46" t="s">
        <v>19</v>
      </c>
      <c r="T23" s="47">
        <f>K26</f>
        <v>0</v>
      </c>
      <c r="U23" s="48">
        <f t="shared" si="8"/>
        <v>0</v>
      </c>
      <c r="V23" s="48">
        <f t="shared" si="9"/>
        <v>0</v>
      </c>
      <c r="W23" s="49">
        <f>IF(W22&lt;=X22,0,1)</f>
        <v>0</v>
      </c>
      <c r="X23" s="137">
        <f>IF(X22&lt;=W22,0,1)</f>
        <v>0</v>
      </c>
      <c r="Y23" s="45">
        <f>M29</f>
        <v>0</v>
      </c>
      <c r="Z23" s="46" t="s">
        <v>19</v>
      </c>
      <c r="AA23" s="47">
        <f>K29</f>
        <v>0</v>
      </c>
      <c r="AB23" s="48">
        <f t="shared" si="10"/>
        <v>0</v>
      </c>
      <c r="AC23" s="48">
        <f t="shared" si="11"/>
        <v>0</v>
      </c>
      <c r="AD23" s="49">
        <f>IF(AD22&lt;=AE22,0,1)</f>
        <v>0</v>
      </c>
      <c r="AE23" s="137">
        <f>IF(AE22&lt;=AD22,0,1)</f>
        <v>0</v>
      </c>
      <c r="AF23" s="51">
        <f>SUM(D22:D24,R22:R24,Y22:Y24)</f>
        <v>0</v>
      </c>
      <c r="AG23" s="46" t="s">
        <v>19</v>
      </c>
      <c r="AH23" s="51">
        <f>SUM(F22:F24,T22:T24,AA22:AA24)</f>
        <v>0</v>
      </c>
      <c r="AI23" s="52">
        <f>SUM(I22,W22,AD22)</f>
        <v>0</v>
      </c>
      <c r="AJ23" s="46" t="s">
        <v>19</v>
      </c>
      <c r="AK23" s="47">
        <f>J22+X22+AE22</f>
        <v>0</v>
      </c>
      <c r="AL23" s="52">
        <f>SUM(I23,W23,AD23)</f>
        <v>0</v>
      </c>
      <c r="AM23" s="46" t="s">
        <v>19</v>
      </c>
      <c r="AN23" s="47">
        <f>SUM(J23,X23,AE23)</f>
        <v>0</v>
      </c>
      <c r="AO23" s="53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84"/>
    </row>
    <row r="24" spans="2:59" ht="13.5" thickBot="1">
      <c r="B24" s="77"/>
      <c r="C24" s="148" t="s">
        <v>140</v>
      </c>
      <c r="D24" s="61"/>
      <c r="E24" s="62" t="s">
        <v>19</v>
      </c>
      <c r="F24" s="75"/>
      <c r="G24" s="64">
        <f t="shared" si="12"/>
        <v>0</v>
      </c>
      <c r="H24" s="64">
        <f t="shared" si="13"/>
        <v>0</v>
      </c>
      <c r="I24" s="65"/>
      <c r="J24" s="65"/>
      <c r="K24" s="55"/>
      <c r="L24" s="56"/>
      <c r="M24" s="57"/>
      <c r="N24" s="58"/>
      <c r="O24" s="59"/>
      <c r="P24" s="59"/>
      <c r="Q24" s="60"/>
      <c r="R24" s="61">
        <f>M27</f>
        <v>0</v>
      </c>
      <c r="S24" s="62" t="s">
        <v>19</v>
      </c>
      <c r="T24" s="63">
        <f>K27</f>
        <v>0</v>
      </c>
      <c r="U24" s="64">
        <f t="shared" si="8"/>
        <v>0</v>
      </c>
      <c r="V24" s="64">
        <f t="shared" si="9"/>
        <v>0</v>
      </c>
      <c r="W24" s="65"/>
      <c r="X24" s="132"/>
      <c r="Y24" s="45">
        <f>M30</f>
        <v>0</v>
      </c>
      <c r="Z24" s="62" t="s">
        <v>19</v>
      </c>
      <c r="AA24" s="47">
        <f>K30</f>
        <v>0</v>
      </c>
      <c r="AB24" s="64">
        <f t="shared" si="10"/>
        <v>0</v>
      </c>
      <c r="AC24" s="64">
        <f t="shared" si="11"/>
        <v>0</v>
      </c>
      <c r="AD24" s="65"/>
      <c r="AE24" s="132"/>
      <c r="AF24" s="67"/>
      <c r="AG24" s="67"/>
      <c r="AH24" s="68"/>
      <c r="AI24" s="76"/>
      <c r="AJ24" s="67"/>
      <c r="AK24" s="68"/>
      <c r="AL24" s="70"/>
      <c r="AM24" s="70"/>
      <c r="AN24" s="70"/>
      <c r="AO24" s="71"/>
      <c r="AR24">
        <f>IF(AL23&lt;AN23,1,0)</f>
        <v>0</v>
      </c>
      <c r="AS24">
        <f>IF(AL23&lt;AN23,1,0)</f>
        <v>0</v>
      </c>
      <c r="AT24">
        <f>IF(AL23&lt;AN23,1,0)</f>
        <v>0</v>
      </c>
      <c r="BG24" s="84"/>
    </row>
    <row r="25" spans="2:59" ht="12.75">
      <c r="B25" s="147"/>
      <c r="C25" s="84"/>
      <c r="D25" s="27"/>
      <c r="E25" s="28" t="s">
        <v>19</v>
      </c>
      <c r="F25" s="73"/>
      <c r="G25" s="30">
        <f t="shared" si="12"/>
        <v>0</v>
      </c>
      <c r="H25" s="30">
        <f t="shared" si="13"/>
        <v>0</v>
      </c>
      <c r="I25" s="31">
        <f>SUM(G25:G27)</f>
        <v>0</v>
      </c>
      <c r="J25" s="31">
        <f>SUM(H25:H27)</f>
        <v>0</v>
      </c>
      <c r="K25" s="27"/>
      <c r="L25" s="28" t="s">
        <v>19</v>
      </c>
      <c r="M25" s="73"/>
      <c r="N25" s="30">
        <f aca="true" t="shared" si="14" ref="N25:N30">IF(K25&lt;=M25,0,1)</f>
        <v>0</v>
      </c>
      <c r="O25" s="30">
        <f aca="true" t="shared" si="15" ref="O25:O30">IF(M25&lt;=K25,0,1)</f>
        <v>0</v>
      </c>
      <c r="P25" s="31">
        <f>SUM(N25:N27)</f>
        <v>0</v>
      </c>
      <c r="Q25" s="31">
        <f>SUM(O25:O27)</f>
        <v>0</v>
      </c>
      <c r="R25" s="20"/>
      <c r="S25" s="21"/>
      <c r="T25" s="22"/>
      <c r="U25" s="23"/>
      <c r="V25" s="24"/>
      <c r="W25" s="25"/>
      <c r="X25" s="26"/>
      <c r="Y25" s="27">
        <f>T28</f>
        <v>0</v>
      </c>
      <c r="Z25" s="28" t="s">
        <v>19</v>
      </c>
      <c r="AA25" s="29">
        <f>R28</f>
        <v>0</v>
      </c>
      <c r="AB25" s="30">
        <f t="shared" si="10"/>
        <v>0</v>
      </c>
      <c r="AC25" s="30">
        <f t="shared" si="11"/>
        <v>0</v>
      </c>
      <c r="AD25" s="31">
        <f>SUM(AB25:AB27)</f>
        <v>0</v>
      </c>
      <c r="AE25" s="142">
        <f>SUM(AC25:AC27)</f>
        <v>0</v>
      </c>
      <c r="AF25" s="33"/>
      <c r="AG25" s="33"/>
      <c r="AH25" s="34"/>
      <c r="AI25" s="35"/>
      <c r="AJ25" s="33"/>
      <c r="AK25" s="34"/>
      <c r="AL25" s="51"/>
      <c r="AM25" s="51"/>
      <c r="AN25" s="51"/>
      <c r="AO25" s="53"/>
      <c r="AQ25" t="str">
        <f>CONCATENATE(C26," - ",C29)</f>
        <v>Kovács Viktória - </v>
      </c>
      <c r="AV25" t="str">
        <f>CONCATENATE(C26,"-",C29)</f>
        <v>Kovács Viktória-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84"/>
    </row>
    <row r="26" spans="2:59" ht="12.75">
      <c r="B26" s="38" t="s">
        <v>10</v>
      </c>
      <c r="C26" t="s">
        <v>149</v>
      </c>
      <c r="D26" s="45"/>
      <c r="E26" s="46" t="s">
        <v>19</v>
      </c>
      <c r="F26" s="74"/>
      <c r="G26" s="48">
        <f t="shared" si="12"/>
        <v>0</v>
      </c>
      <c r="H26" s="48">
        <f t="shared" si="13"/>
        <v>0</v>
      </c>
      <c r="I26" s="49">
        <f>IF(I25&lt;=J25,0,1)</f>
        <v>0</v>
      </c>
      <c r="J26" s="49">
        <f>IF(J25&lt;=I25,0,1)</f>
        <v>0</v>
      </c>
      <c r="K26" s="45"/>
      <c r="L26" s="46" t="s">
        <v>19</v>
      </c>
      <c r="M26" s="74"/>
      <c r="N26" s="48">
        <f t="shared" si="14"/>
        <v>0</v>
      </c>
      <c r="O26" s="48">
        <f t="shared" si="15"/>
        <v>0</v>
      </c>
      <c r="P26" s="49">
        <f>IF(P25&lt;=Q25,0,1)</f>
        <v>0</v>
      </c>
      <c r="Q26" s="49">
        <f>IF(Q25&lt;=P25,0,1)</f>
        <v>0</v>
      </c>
      <c r="R26" s="39"/>
      <c r="S26" s="40"/>
      <c r="T26" s="41"/>
      <c r="U26" s="42"/>
      <c r="V26" s="43"/>
      <c r="W26" s="43"/>
      <c r="X26" s="44"/>
      <c r="Y26" s="45">
        <f>T29</f>
        <v>0</v>
      </c>
      <c r="Z26" s="46" t="s">
        <v>19</v>
      </c>
      <c r="AA26" s="47">
        <f>R29</f>
        <v>0</v>
      </c>
      <c r="AB26" s="48">
        <f t="shared" si="10"/>
        <v>0</v>
      </c>
      <c r="AC26" s="48">
        <f t="shared" si="11"/>
        <v>0</v>
      </c>
      <c r="AD26" s="49">
        <f>IF(AD25&lt;=AE25,0,1)</f>
        <v>0</v>
      </c>
      <c r="AE26" s="137">
        <f>IF(AE25&lt;=AD25,0,1)</f>
        <v>0</v>
      </c>
      <c r="AF26" s="51">
        <f>SUM(D25:D27,K25:K27,Y25:Y27)</f>
        <v>0</v>
      </c>
      <c r="AG26" s="46" t="s">
        <v>19</v>
      </c>
      <c r="AH26" s="51">
        <f>SUM(F25:F27,M25:M27,AA25:AA27)</f>
        <v>0</v>
      </c>
      <c r="AI26" s="52">
        <f>SUM(I25,P25,AD25)</f>
        <v>0</v>
      </c>
      <c r="AJ26" s="46" t="s">
        <v>19</v>
      </c>
      <c r="AK26" s="47">
        <f>J25+Q25+AE25</f>
        <v>0</v>
      </c>
      <c r="AL26" s="52">
        <f>SUM(I26,P26,AD26)</f>
        <v>0</v>
      </c>
      <c r="AM26" s="46" t="s">
        <v>19</v>
      </c>
      <c r="AN26" s="47">
        <f>SUM(J26,Q26,AE26)</f>
        <v>0</v>
      </c>
      <c r="AO26" s="53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20</v>
      </c>
      <c r="BG26" s="84"/>
    </row>
    <row r="27" spans="1:59" ht="13.5" thickBot="1">
      <c r="A27" s="2"/>
      <c r="B27" s="77"/>
      <c r="C27" s="146" t="s">
        <v>24</v>
      </c>
      <c r="D27" s="61"/>
      <c r="E27" s="62" t="s">
        <v>19</v>
      </c>
      <c r="F27" s="75"/>
      <c r="G27" s="64">
        <f t="shared" si="12"/>
        <v>0</v>
      </c>
      <c r="H27" s="64">
        <f t="shared" si="13"/>
        <v>0</v>
      </c>
      <c r="I27" s="65"/>
      <c r="J27" s="132"/>
      <c r="K27" s="145"/>
      <c r="L27" s="62" t="s">
        <v>19</v>
      </c>
      <c r="M27" s="75"/>
      <c r="N27" s="64">
        <f t="shared" si="14"/>
        <v>0</v>
      </c>
      <c r="O27" s="64">
        <f t="shared" si="15"/>
        <v>0</v>
      </c>
      <c r="P27" s="65"/>
      <c r="Q27" s="132"/>
      <c r="R27" s="55"/>
      <c r="S27" s="56"/>
      <c r="T27" s="57"/>
      <c r="U27" s="59"/>
      <c r="V27" s="59"/>
      <c r="W27" s="59"/>
      <c r="X27" s="60"/>
      <c r="Y27" s="45">
        <f>T30</f>
        <v>0</v>
      </c>
      <c r="Z27" s="62" t="s">
        <v>19</v>
      </c>
      <c r="AA27" s="47">
        <f>R30</f>
        <v>0</v>
      </c>
      <c r="AB27" s="64">
        <f t="shared" si="10"/>
        <v>0</v>
      </c>
      <c r="AC27" s="64">
        <f t="shared" si="11"/>
        <v>0</v>
      </c>
      <c r="AD27" s="65"/>
      <c r="AE27" s="132"/>
      <c r="AF27" s="67"/>
      <c r="AG27" s="67"/>
      <c r="AH27" s="68"/>
      <c r="AI27" s="69"/>
      <c r="AJ27" s="67"/>
      <c r="AK27" s="68"/>
      <c r="AL27" s="70"/>
      <c r="AM27" s="70"/>
      <c r="AN27" s="70"/>
      <c r="AO27" s="71"/>
      <c r="AR27">
        <f>IF(AL26&lt;AN26,1,0)</f>
        <v>0</v>
      </c>
      <c r="AS27">
        <f>IF(AL26&lt;AN26,1,0)</f>
        <v>0</v>
      </c>
      <c r="AT27">
        <f>IF(AL26&lt;AN26,1,0)</f>
        <v>0</v>
      </c>
      <c r="BG27" s="84"/>
    </row>
    <row r="28" spans="1:59" ht="12.75">
      <c r="A28" s="2"/>
      <c r="B28" s="144"/>
      <c r="C28" s="143"/>
      <c r="D28" s="45"/>
      <c r="E28" s="28" t="s">
        <v>19</v>
      </c>
      <c r="F28" s="138"/>
      <c r="G28" s="30">
        <f t="shared" si="12"/>
        <v>0</v>
      </c>
      <c r="H28" s="30">
        <f t="shared" si="13"/>
        <v>0</v>
      </c>
      <c r="I28" s="31">
        <f>SUM(G28:G30)</f>
        <v>0</v>
      </c>
      <c r="J28" s="142">
        <f>SUM(H28:H30)</f>
        <v>0</v>
      </c>
      <c r="K28" s="139"/>
      <c r="L28" s="28" t="s">
        <v>19</v>
      </c>
      <c r="M28" s="138"/>
      <c r="N28" s="30">
        <f t="shared" si="14"/>
        <v>0</v>
      </c>
      <c r="O28" s="30">
        <f t="shared" si="15"/>
        <v>0</v>
      </c>
      <c r="P28" s="31">
        <f>SUM(N28:N30)</f>
        <v>0</v>
      </c>
      <c r="Q28" s="142">
        <f>SUM(O28:O30)</f>
        <v>0</v>
      </c>
      <c r="R28" s="139"/>
      <c r="S28" s="28" t="s">
        <v>19</v>
      </c>
      <c r="T28" s="138"/>
      <c r="U28" s="30">
        <f>IF(R28&lt;=T28,0,1)</f>
        <v>0</v>
      </c>
      <c r="V28" s="30">
        <f>IF(T28&lt;=R28,0,1)</f>
        <v>0</v>
      </c>
      <c r="W28" s="31">
        <f>SUM(U28:U30)</f>
        <v>0</v>
      </c>
      <c r="X28" s="142">
        <f>SUM(V28:V30)</f>
        <v>0</v>
      </c>
      <c r="Y28" s="20"/>
      <c r="Z28" s="21"/>
      <c r="AA28" s="22"/>
      <c r="AB28" s="24"/>
      <c r="AC28" s="24"/>
      <c r="AD28" s="24"/>
      <c r="AE28" s="26"/>
      <c r="AF28" s="76"/>
      <c r="AG28" s="76"/>
      <c r="AH28" s="34"/>
      <c r="AI28" s="76"/>
      <c r="AJ28" s="76"/>
      <c r="AK28" s="34"/>
      <c r="AL28" s="76"/>
      <c r="AM28" s="76"/>
      <c r="AN28" s="34"/>
      <c r="AO28" s="34"/>
      <c r="AQ28" t="str">
        <f>CONCATENATE(C29," - ",C33)</f>
        <v> - </v>
      </c>
      <c r="AV28" t="str">
        <f>CONCATENATE(C29,"-",C33)</f>
        <v>-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84"/>
    </row>
    <row r="29" spans="1:59" ht="12.75">
      <c r="A29" s="2"/>
      <c r="B29" s="141" t="s">
        <v>60</v>
      </c>
      <c r="D29" s="45"/>
      <c r="E29" s="46" t="s">
        <v>19</v>
      </c>
      <c r="F29" s="138"/>
      <c r="G29" s="48">
        <f t="shared" si="12"/>
        <v>0</v>
      </c>
      <c r="H29" s="48">
        <f t="shared" si="13"/>
        <v>0</v>
      </c>
      <c r="I29" s="49">
        <f>IF(I28&lt;=J28,0,1)</f>
        <v>0</v>
      </c>
      <c r="J29" s="137">
        <f>IF(J28&lt;=I28,0,1)</f>
        <v>0</v>
      </c>
      <c r="K29" s="140"/>
      <c r="L29" s="46" t="s">
        <v>19</v>
      </c>
      <c r="M29" s="138"/>
      <c r="N29" s="48">
        <f t="shared" si="14"/>
        <v>0</v>
      </c>
      <c r="O29" s="48">
        <f t="shared" si="15"/>
        <v>0</v>
      </c>
      <c r="P29" s="49">
        <f>IF(P28&lt;=Q28,0,1)</f>
        <v>0</v>
      </c>
      <c r="Q29" s="137">
        <f>IF(Q28&lt;=P28,0,1)</f>
        <v>0</v>
      </c>
      <c r="R29" s="139"/>
      <c r="S29" s="46" t="s">
        <v>19</v>
      </c>
      <c r="T29" s="138"/>
      <c r="U29" s="48">
        <f>IF(R29&lt;=T29,0,1)</f>
        <v>0</v>
      </c>
      <c r="V29" s="48">
        <f>IF(T29&lt;=R29,0,1)</f>
        <v>0</v>
      </c>
      <c r="W29" s="49">
        <f>IF(W28&lt;=X28,0,1)</f>
        <v>0</v>
      </c>
      <c r="X29" s="137">
        <f>IF(X28&lt;=W28,0,1)</f>
        <v>0</v>
      </c>
      <c r="Y29" s="39"/>
      <c r="Z29" s="40"/>
      <c r="AA29" s="41"/>
      <c r="AB29" s="43"/>
      <c r="AC29" s="43"/>
      <c r="AD29" s="43"/>
      <c r="AE29" s="44"/>
      <c r="AF29" s="51">
        <f>SUM(D28:D30,K28:K30,R28:R30)</f>
        <v>0</v>
      </c>
      <c r="AG29" s="46" t="s">
        <v>19</v>
      </c>
      <c r="AH29" s="51">
        <f>SUM(F28:F30,M28:M30,T28:T30)</f>
        <v>0</v>
      </c>
      <c r="AI29" s="52">
        <f>SUM(I28,P28,W28)</f>
        <v>0</v>
      </c>
      <c r="AJ29" s="46" t="s">
        <v>19</v>
      </c>
      <c r="AK29" s="47">
        <f>J28+Q28+X28</f>
        <v>0</v>
      </c>
      <c r="AL29" s="52">
        <f>SUM(I29,P29,W29)</f>
        <v>0</v>
      </c>
      <c r="AM29" s="46" t="s">
        <v>19</v>
      </c>
      <c r="AN29" s="47">
        <f>SUM(J29,Q29,X29)</f>
        <v>0</v>
      </c>
      <c r="AO29" s="53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84"/>
    </row>
    <row r="30" spans="1:59" ht="13.5" thickBot="1">
      <c r="A30" s="2"/>
      <c r="B30" s="136"/>
      <c r="C30" s="151"/>
      <c r="D30" s="134"/>
      <c r="E30" s="62" t="s">
        <v>19</v>
      </c>
      <c r="F30" s="133"/>
      <c r="G30" s="64">
        <f t="shared" si="12"/>
        <v>0</v>
      </c>
      <c r="H30" s="64">
        <f t="shared" si="13"/>
        <v>0</v>
      </c>
      <c r="I30" s="65"/>
      <c r="J30" s="132"/>
      <c r="K30" s="134"/>
      <c r="L30" s="62" t="s">
        <v>19</v>
      </c>
      <c r="M30" s="133"/>
      <c r="N30" s="64">
        <f t="shared" si="14"/>
        <v>0</v>
      </c>
      <c r="O30" s="64">
        <f t="shared" si="15"/>
        <v>0</v>
      </c>
      <c r="P30" s="65"/>
      <c r="Q30" s="132"/>
      <c r="R30" s="134"/>
      <c r="S30" s="62" t="s">
        <v>19</v>
      </c>
      <c r="T30" s="133"/>
      <c r="U30" s="64">
        <f>IF(R30&lt;=T30,0,1)</f>
        <v>0</v>
      </c>
      <c r="V30" s="64">
        <f>IF(T30&lt;=R30,0,1)</f>
        <v>0</v>
      </c>
      <c r="W30" s="65"/>
      <c r="X30" s="132"/>
      <c r="Y30" s="55"/>
      <c r="Z30" s="56"/>
      <c r="AA30" s="57"/>
      <c r="AB30" s="59"/>
      <c r="AC30" s="59"/>
      <c r="AD30" s="59"/>
      <c r="AE30" s="60"/>
      <c r="AF30" s="67"/>
      <c r="AG30" s="67"/>
      <c r="AH30" s="68"/>
      <c r="AI30" s="67"/>
      <c r="AJ30" s="67"/>
      <c r="AK30" s="68"/>
      <c r="AL30" s="67"/>
      <c r="AM30" s="67"/>
      <c r="AN30" s="68"/>
      <c r="AO30" s="68"/>
      <c r="AR30">
        <f>IF(AL29&lt;AN29,1,0)</f>
        <v>0</v>
      </c>
      <c r="AS30">
        <f>IF(AL29&lt;AN29,1,0)</f>
        <v>0</v>
      </c>
      <c r="AT30">
        <f>IF(AL29&lt;AN29,1,0)</f>
        <v>0</v>
      </c>
      <c r="BG30" s="84"/>
    </row>
    <row r="31" spans="3:59" ht="12.75">
      <c r="C31" s="131"/>
      <c r="BG31" s="84"/>
    </row>
    <row r="32" spans="3:59" ht="13.5" thickBot="1">
      <c r="C32" t="s">
        <v>132</v>
      </c>
      <c r="Z32" s="150"/>
      <c r="AR32" t="s">
        <v>0</v>
      </c>
      <c r="AU32" t="s">
        <v>1</v>
      </c>
      <c r="BG32" s="84"/>
    </row>
    <row r="33" spans="1:59" ht="15" thickBot="1">
      <c r="A33" s="2"/>
      <c r="B33" s="3" t="s">
        <v>2</v>
      </c>
      <c r="C33" s="4"/>
      <c r="D33" s="5"/>
      <c r="E33" s="6" t="str">
        <f>B35</f>
        <v>A</v>
      </c>
      <c r="F33" s="7"/>
      <c r="G33" s="8"/>
      <c r="H33" s="8"/>
      <c r="I33" s="8"/>
      <c r="J33" s="8"/>
      <c r="K33" s="5"/>
      <c r="L33" s="9" t="str">
        <f>B38</f>
        <v>B</v>
      </c>
      <c r="M33" s="10"/>
      <c r="N33" s="11"/>
      <c r="O33" s="11"/>
      <c r="P33" s="11"/>
      <c r="Q33" s="11"/>
      <c r="R33" s="12"/>
      <c r="S33" s="9" t="str">
        <f>B41</f>
        <v>C</v>
      </c>
      <c r="T33" s="10"/>
      <c r="U33" s="11"/>
      <c r="V33" s="11"/>
      <c r="W33" s="11"/>
      <c r="X33" s="10"/>
      <c r="Y33" s="12"/>
      <c r="Z33" s="149" t="s">
        <v>60</v>
      </c>
      <c r="AA33" s="10"/>
      <c r="AB33" s="11"/>
      <c r="AC33" s="11"/>
      <c r="AD33" s="11"/>
      <c r="AE33" s="10"/>
      <c r="AF33" s="11"/>
      <c r="AG33" s="14" t="s">
        <v>4</v>
      </c>
      <c r="AH33" s="10"/>
      <c r="AI33" s="12"/>
      <c r="AJ33" s="14" t="s">
        <v>5</v>
      </c>
      <c r="AK33" s="10"/>
      <c r="AL33" s="11"/>
      <c r="AM33" s="14" t="s">
        <v>6</v>
      </c>
      <c r="AN33" s="10"/>
      <c r="AO33" s="15" t="s">
        <v>7</v>
      </c>
      <c r="AQ33" s="16"/>
      <c r="AR33" s="16" t="s">
        <v>8</v>
      </c>
      <c r="AS33" s="16" t="s">
        <v>9</v>
      </c>
      <c r="AT33" s="16" t="s">
        <v>10</v>
      </c>
      <c r="AU33" s="16"/>
      <c r="AV33" s="16" t="s">
        <v>11</v>
      </c>
      <c r="AW33" s="16"/>
      <c r="AX33" s="16" t="s">
        <v>12</v>
      </c>
      <c r="AY33" s="16" t="s">
        <v>13</v>
      </c>
      <c r="AZ33" s="16" t="s">
        <v>14</v>
      </c>
      <c r="BA33" s="16" t="s">
        <v>15</v>
      </c>
      <c r="BB33" s="16" t="s">
        <v>16</v>
      </c>
      <c r="BC33" s="16" t="s">
        <v>17</v>
      </c>
      <c r="BD33" s="16" t="s">
        <v>61</v>
      </c>
      <c r="BE33" s="16" t="s">
        <v>18</v>
      </c>
      <c r="BG33" s="84"/>
    </row>
    <row r="34" spans="2:59" ht="12.75">
      <c r="B34" s="18"/>
      <c r="C34" s="19"/>
      <c r="D34" s="20"/>
      <c r="E34" s="21"/>
      <c r="F34" s="22"/>
      <c r="G34" s="23"/>
      <c r="H34" s="24"/>
      <c r="I34" s="25"/>
      <c r="J34" s="26"/>
      <c r="K34" s="27">
        <f>F37</f>
        <v>0</v>
      </c>
      <c r="L34" s="28" t="s">
        <v>19</v>
      </c>
      <c r="M34" s="29">
        <f>D37</f>
        <v>0</v>
      </c>
      <c r="N34" s="30">
        <f>IF(K34&lt;=M34,0,1)</f>
        <v>0</v>
      </c>
      <c r="O34" s="30">
        <f>IF(M34&lt;=K34,0,1)</f>
        <v>0</v>
      </c>
      <c r="P34" s="31">
        <f>SUM(N34:N36)</f>
        <v>0</v>
      </c>
      <c r="Q34" s="31">
        <f>SUM(O34:O36)</f>
        <v>0</v>
      </c>
      <c r="R34" s="27">
        <f>F40</f>
        <v>0</v>
      </c>
      <c r="S34" s="28" t="s">
        <v>19</v>
      </c>
      <c r="T34" s="29">
        <f>D40</f>
        <v>0</v>
      </c>
      <c r="U34" s="30">
        <f aca="true" t="shared" si="16" ref="U34:U39">IF(R34&lt;=T34,0,1)</f>
        <v>0</v>
      </c>
      <c r="V34" s="30">
        <f aca="true" t="shared" si="17" ref="V34:V39">IF(T34&lt;=R34,0,1)</f>
        <v>0</v>
      </c>
      <c r="W34" s="31">
        <f>SUM(U34:U36)</f>
        <v>0</v>
      </c>
      <c r="X34" s="142">
        <f>SUM(V34:V36)</f>
        <v>0</v>
      </c>
      <c r="Y34" s="27">
        <f>F43</f>
        <v>0</v>
      </c>
      <c r="Z34" s="28" t="s">
        <v>19</v>
      </c>
      <c r="AA34" s="29">
        <f>D43</f>
        <v>0</v>
      </c>
      <c r="AB34" s="30">
        <f aca="true" t="shared" si="18" ref="AB34:AB42">IF(Y34&lt;=AA34,0,1)</f>
        <v>0</v>
      </c>
      <c r="AC34" s="30">
        <f aca="true" t="shared" si="19" ref="AC34:AC42">IF(AA34&lt;=Y34,0,1)</f>
        <v>0</v>
      </c>
      <c r="AD34" s="31">
        <f>SUM(AB34:AB36)</f>
        <v>0</v>
      </c>
      <c r="AE34" s="142">
        <f>SUM(AC34:AC36)</f>
        <v>0</v>
      </c>
      <c r="AF34" s="33"/>
      <c r="AG34" s="33"/>
      <c r="AH34" s="34"/>
      <c r="AI34" s="35"/>
      <c r="AJ34" s="33"/>
      <c r="AK34" s="34"/>
      <c r="AL34" s="36"/>
      <c r="AM34" s="36"/>
      <c r="AN34" s="36"/>
      <c r="AO34" s="37"/>
      <c r="AQ34" t="str">
        <f>CONCATENATE(C35," - ",C38)</f>
        <v> - </v>
      </c>
      <c r="AV34" t="str">
        <f>CONCATENATE(C35,"-",C38)</f>
        <v>-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84"/>
    </row>
    <row r="35" spans="2:59" ht="12.75">
      <c r="B35" s="38" t="s">
        <v>8</v>
      </c>
      <c r="D35" s="39"/>
      <c r="E35" s="40"/>
      <c r="F35" s="41"/>
      <c r="G35" s="42"/>
      <c r="H35" s="43"/>
      <c r="I35" s="43"/>
      <c r="J35" s="44"/>
      <c r="K35" s="45">
        <f>F38</f>
        <v>0</v>
      </c>
      <c r="L35" s="46" t="s">
        <v>19</v>
      </c>
      <c r="M35" s="47">
        <f>D38</f>
        <v>0</v>
      </c>
      <c r="N35" s="48">
        <f>IF(K35&lt;=M35,0,1)</f>
        <v>0</v>
      </c>
      <c r="O35" s="48">
        <f>IF(M35&lt;=K35,0,1)</f>
        <v>0</v>
      </c>
      <c r="P35" s="49">
        <f>IF(P34&lt;=Q34,0,1)</f>
        <v>0</v>
      </c>
      <c r="Q35" s="49">
        <f>IF(Q34&lt;=P34,0,1)</f>
        <v>0</v>
      </c>
      <c r="R35" s="45">
        <f>F41</f>
        <v>0</v>
      </c>
      <c r="S35" s="46" t="s">
        <v>19</v>
      </c>
      <c r="T35" s="47">
        <f>D41</f>
        <v>0</v>
      </c>
      <c r="U35" s="48">
        <f t="shared" si="16"/>
        <v>0</v>
      </c>
      <c r="V35" s="48">
        <f t="shared" si="17"/>
        <v>0</v>
      </c>
      <c r="W35" s="49">
        <f>IF(W34&lt;=X34,0,1)</f>
        <v>0</v>
      </c>
      <c r="X35" s="137">
        <f>IF(X34&lt;=W34,0,1)</f>
        <v>0</v>
      </c>
      <c r="Y35" s="45">
        <f>F44</f>
        <v>0</v>
      </c>
      <c r="Z35" s="46" t="s">
        <v>19</v>
      </c>
      <c r="AA35" s="47">
        <f>D44</f>
        <v>0</v>
      </c>
      <c r="AB35" s="48">
        <f t="shared" si="18"/>
        <v>0</v>
      </c>
      <c r="AC35" s="48">
        <f t="shared" si="19"/>
        <v>0</v>
      </c>
      <c r="AD35" s="49">
        <f>IF(AD34&lt;=AE34,0,1)</f>
        <v>0</v>
      </c>
      <c r="AE35" s="137">
        <f>IF(AE34&lt;=AD34,0,1)</f>
        <v>0</v>
      </c>
      <c r="AF35" s="51">
        <f>SUM(K34:K36,R34:R36,Y34:Y36)</f>
        <v>0</v>
      </c>
      <c r="AG35" s="46" t="s">
        <v>19</v>
      </c>
      <c r="AH35" s="51">
        <f>SUM(M34:M36,T34:T36,AA34:AA36)</f>
        <v>0</v>
      </c>
      <c r="AI35" s="52">
        <f>SUM(P34,W34,AD34)</f>
        <v>0</v>
      </c>
      <c r="AJ35" s="46" t="s">
        <v>19</v>
      </c>
      <c r="AK35" s="47">
        <f>Q34+X34+AE34</f>
        <v>0</v>
      </c>
      <c r="AL35" s="52">
        <f>SUM(P35,W35,AD35)</f>
        <v>0</v>
      </c>
      <c r="AM35" s="46" t="s">
        <v>19</v>
      </c>
      <c r="AN35" s="47">
        <f>SUM(Q35,X35,AE35)</f>
        <v>0</v>
      </c>
      <c r="AO35" s="53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84"/>
    </row>
    <row r="36" spans="2:59" ht="13.5" thickBot="1">
      <c r="B36" s="77"/>
      <c r="C36" s="146"/>
      <c r="D36" s="55"/>
      <c r="E36" s="56"/>
      <c r="F36" s="57"/>
      <c r="G36" s="58"/>
      <c r="H36" s="59"/>
      <c r="I36" s="59"/>
      <c r="J36" s="60"/>
      <c r="K36" s="61">
        <f>F39</f>
        <v>0</v>
      </c>
      <c r="L36" s="62" t="s">
        <v>19</v>
      </c>
      <c r="M36" s="63">
        <f>D39</f>
        <v>0</v>
      </c>
      <c r="N36" s="64">
        <f>IF(K36&lt;=M36,0,1)</f>
        <v>0</v>
      </c>
      <c r="O36" s="64">
        <f>IF(M36&lt;=K36,0,1)</f>
        <v>0</v>
      </c>
      <c r="P36" s="65"/>
      <c r="Q36" s="65"/>
      <c r="R36" s="45">
        <f>F42</f>
        <v>0</v>
      </c>
      <c r="S36" s="46" t="s">
        <v>19</v>
      </c>
      <c r="T36" s="47">
        <f>D42</f>
        <v>0</v>
      </c>
      <c r="U36" s="64">
        <f t="shared" si="16"/>
        <v>0</v>
      </c>
      <c r="V36" s="64">
        <f t="shared" si="17"/>
        <v>0</v>
      </c>
      <c r="W36" s="65"/>
      <c r="X36" s="132"/>
      <c r="Y36" s="45">
        <f>F45</f>
        <v>0</v>
      </c>
      <c r="Z36" s="62" t="s">
        <v>19</v>
      </c>
      <c r="AA36" s="47">
        <f>D45</f>
        <v>0</v>
      </c>
      <c r="AB36" s="64">
        <f t="shared" si="18"/>
        <v>0</v>
      </c>
      <c r="AC36" s="64">
        <f t="shared" si="19"/>
        <v>0</v>
      </c>
      <c r="AD36" s="65"/>
      <c r="AE36" s="132"/>
      <c r="AF36" s="67"/>
      <c r="AG36" s="67"/>
      <c r="AH36" s="68"/>
      <c r="AI36" s="69"/>
      <c r="AJ36" s="67"/>
      <c r="AK36" s="68"/>
      <c r="AL36" s="70"/>
      <c r="AM36" s="70"/>
      <c r="AN36" s="70"/>
      <c r="AO36" s="71"/>
      <c r="AR36">
        <f>IF(AL35&lt;AN35,1,0)</f>
        <v>0</v>
      </c>
      <c r="AS36">
        <f>IF(AL35&lt;AN35,1,0)</f>
        <v>0</v>
      </c>
      <c r="AT36">
        <f>IF(AL35&lt;AN35,1,0)</f>
        <v>0</v>
      </c>
      <c r="BG36" s="84"/>
    </row>
    <row r="37" spans="2:59" ht="12.75">
      <c r="B37" s="147"/>
      <c r="C37" s="84"/>
      <c r="D37" s="27"/>
      <c r="E37" s="28" t="s">
        <v>19</v>
      </c>
      <c r="F37" s="73"/>
      <c r="G37" s="30">
        <f aca="true" t="shared" si="20" ref="G37:G45">IF(D37&lt;=F37,0,1)</f>
        <v>0</v>
      </c>
      <c r="H37" s="30">
        <f aca="true" t="shared" si="21" ref="H37:H45">IF(F37&lt;=D37,0,1)</f>
        <v>0</v>
      </c>
      <c r="I37" s="31">
        <f>SUM(G37:G39)</f>
        <v>0</v>
      </c>
      <c r="J37" s="31">
        <f>SUM(H37:H39)</f>
        <v>0</v>
      </c>
      <c r="K37" s="20"/>
      <c r="L37" s="21"/>
      <c r="M37" s="22"/>
      <c r="N37" s="23"/>
      <c r="O37" s="24"/>
      <c r="P37" s="25"/>
      <c r="Q37" s="26"/>
      <c r="R37" s="27">
        <f>M40</f>
        <v>0</v>
      </c>
      <c r="S37" s="28" t="s">
        <v>19</v>
      </c>
      <c r="T37" s="29">
        <f>K40</f>
        <v>0</v>
      </c>
      <c r="U37" s="30">
        <f t="shared" si="16"/>
        <v>0</v>
      </c>
      <c r="V37" s="30">
        <f t="shared" si="17"/>
        <v>0</v>
      </c>
      <c r="W37" s="31">
        <f>SUM(U37:U39)</f>
        <v>0</v>
      </c>
      <c r="X37" s="142">
        <f>SUM(V37:V39)</f>
        <v>0</v>
      </c>
      <c r="Y37" s="27">
        <f>M43</f>
        <v>0</v>
      </c>
      <c r="Z37" s="28" t="s">
        <v>19</v>
      </c>
      <c r="AA37" s="29">
        <f>K43</f>
        <v>0</v>
      </c>
      <c r="AB37" s="30">
        <f t="shared" si="18"/>
        <v>0</v>
      </c>
      <c r="AC37" s="30">
        <f t="shared" si="19"/>
        <v>0</v>
      </c>
      <c r="AD37" s="31">
        <f>SUM(AB37:AB39)</f>
        <v>0</v>
      </c>
      <c r="AE37" s="142">
        <f>SUM(AC37:AC39)</f>
        <v>0</v>
      </c>
      <c r="AF37" s="33"/>
      <c r="AG37" s="33"/>
      <c r="AH37" s="34"/>
      <c r="AI37" s="35"/>
      <c r="AJ37" s="33"/>
      <c r="AK37" s="34"/>
      <c r="AL37" s="51"/>
      <c r="AM37" s="51"/>
      <c r="AN37" s="51"/>
      <c r="AO37" s="53"/>
      <c r="AQ37" t="str">
        <f>CONCATENATE(C38," - ",C41)</f>
        <v> - </v>
      </c>
      <c r="AV37" t="str">
        <f>CONCATENATE(C38,"-",C41)</f>
        <v>-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84"/>
    </row>
    <row r="38" spans="2:59" ht="12.75">
      <c r="B38" s="38" t="s">
        <v>9</v>
      </c>
      <c r="D38" s="45"/>
      <c r="E38" s="46" t="s">
        <v>19</v>
      </c>
      <c r="F38" s="74"/>
      <c r="G38" s="48">
        <f t="shared" si="20"/>
        <v>0</v>
      </c>
      <c r="H38" s="48">
        <f t="shared" si="21"/>
        <v>0</v>
      </c>
      <c r="I38" s="49">
        <f>IF(I37&lt;=J37,0,1)</f>
        <v>0</v>
      </c>
      <c r="J38" s="49">
        <f>IF(J37&lt;=I37,0,1)</f>
        <v>0</v>
      </c>
      <c r="K38" s="39"/>
      <c r="L38" s="40"/>
      <c r="M38" s="41"/>
      <c r="N38" s="42"/>
      <c r="O38" s="43"/>
      <c r="P38" s="43"/>
      <c r="Q38" s="44"/>
      <c r="R38" s="45">
        <f>M41</f>
        <v>0</v>
      </c>
      <c r="S38" s="46" t="s">
        <v>19</v>
      </c>
      <c r="T38" s="47">
        <f>K41</f>
        <v>0</v>
      </c>
      <c r="U38" s="48">
        <f t="shared" si="16"/>
        <v>0</v>
      </c>
      <c r="V38" s="48">
        <f t="shared" si="17"/>
        <v>0</v>
      </c>
      <c r="W38" s="49">
        <f>IF(W37&lt;=X37,0,1)</f>
        <v>0</v>
      </c>
      <c r="X38" s="137">
        <f>IF(X37&lt;=W37,0,1)</f>
        <v>0</v>
      </c>
      <c r="Y38" s="45">
        <f>M44</f>
        <v>0</v>
      </c>
      <c r="Z38" s="46" t="s">
        <v>19</v>
      </c>
      <c r="AA38" s="47">
        <f>K44</f>
        <v>0</v>
      </c>
      <c r="AB38" s="48">
        <f t="shared" si="18"/>
        <v>0</v>
      </c>
      <c r="AC38" s="48">
        <f t="shared" si="19"/>
        <v>0</v>
      </c>
      <c r="AD38" s="49">
        <f>IF(AD37&lt;=AE37,0,1)</f>
        <v>0</v>
      </c>
      <c r="AE38" s="137">
        <f>IF(AE37&lt;=AD37,0,1)</f>
        <v>0</v>
      </c>
      <c r="AF38" s="51">
        <f>SUM(D37:D39,R37:R39,Y37:Y39)</f>
        <v>0</v>
      </c>
      <c r="AG38" s="46" t="s">
        <v>19</v>
      </c>
      <c r="AH38" s="51">
        <f>SUM(F37:F39,T37:T39,AA37:AA39)</f>
        <v>0</v>
      </c>
      <c r="AI38" s="52">
        <f>SUM(I37,W37,AD37)</f>
        <v>0</v>
      </c>
      <c r="AJ38" s="46" t="s">
        <v>19</v>
      </c>
      <c r="AK38" s="47">
        <f>J37+X37+AE37</f>
        <v>0</v>
      </c>
      <c r="AL38" s="52">
        <f>SUM(I38,W38,AD38)</f>
        <v>0</v>
      </c>
      <c r="AM38" s="46" t="s">
        <v>19</v>
      </c>
      <c r="AN38" s="47">
        <f>SUM(J38,X38,AE38)</f>
        <v>0</v>
      </c>
      <c r="AO38" s="53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84"/>
    </row>
    <row r="39" spans="2:59" ht="13.5" thickBot="1">
      <c r="B39" s="77"/>
      <c r="C39" s="148"/>
      <c r="D39" s="61"/>
      <c r="E39" s="62" t="s">
        <v>19</v>
      </c>
      <c r="F39" s="75"/>
      <c r="G39" s="64">
        <f t="shared" si="20"/>
        <v>0</v>
      </c>
      <c r="H39" s="64">
        <f t="shared" si="21"/>
        <v>0</v>
      </c>
      <c r="I39" s="65"/>
      <c r="J39" s="65"/>
      <c r="K39" s="55"/>
      <c r="L39" s="56"/>
      <c r="M39" s="57"/>
      <c r="N39" s="58"/>
      <c r="O39" s="59"/>
      <c r="P39" s="59"/>
      <c r="Q39" s="60"/>
      <c r="R39" s="61">
        <f>M42</f>
        <v>0</v>
      </c>
      <c r="S39" s="62" t="s">
        <v>19</v>
      </c>
      <c r="T39" s="63">
        <f>K42</f>
        <v>0</v>
      </c>
      <c r="U39" s="64">
        <f t="shared" si="16"/>
        <v>0</v>
      </c>
      <c r="V39" s="64">
        <f t="shared" si="17"/>
        <v>0</v>
      </c>
      <c r="W39" s="65"/>
      <c r="X39" s="132"/>
      <c r="Y39" s="45">
        <f>M45</f>
        <v>0</v>
      </c>
      <c r="Z39" s="62" t="s">
        <v>19</v>
      </c>
      <c r="AA39" s="47">
        <f>K45</f>
        <v>0</v>
      </c>
      <c r="AB39" s="64">
        <f t="shared" si="18"/>
        <v>0</v>
      </c>
      <c r="AC39" s="64">
        <f t="shared" si="19"/>
        <v>0</v>
      </c>
      <c r="AD39" s="65"/>
      <c r="AE39" s="132"/>
      <c r="AF39" s="67"/>
      <c r="AG39" s="67"/>
      <c r="AH39" s="68"/>
      <c r="AI39" s="76"/>
      <c r="AJ39" s="67"/>
      <c r="AK39" s="68"/>
      <c r="AL39" s="70"/>
      <c r="AM39" s="70"/>
      <c r="AN39" s="70"/>
      <c r="AO39" s="71"/>
      <c r="AR39">
        <f>IF(AL38&lt;AN38,1,0)</f>
        <v>0</v>
      </c>
      <c r="AS39">
        <f>IF(AL38&lt;AN38,1,0)</f>
        <v>0</v>
      </c>
      <c r="AT39">
        <f>IF(AL38&lt;AN38,1,0)</f>
        <v>0</v>
      </c>
      <c r="BG39" s="84"/>
    </row>
    <row r="40" spans="2:59" ht="12.75">
      <c r="B40" s="147"/>
      <c r="C40" s="84"/>
      <c r="D40" s="27"/>
      <c r="E40" s="28" t="s">
        <v>19</v>
      </c>
      <c r="F40" s="73"/>
      <c r="G40" s="30">
        <f t="shared" si="20"/>
        <v>0</v>
      </c>
      <c r="H40" s="30">
        <f t="shared" si="21"/>
        <v>0</v>
      </c>
      <c r="I40" s="31">
        <f>SUM(G40:G42)</f>
        <v>0</v>
      </c>
      <c r="J40" s="31">
        <f>SUM(H40:H42)</f>
        <v>0</v>
      </c>
      <c r="K40" s="27"/>
      <c r="L40" s="28" t="s">
        <v>19</v>
      </c>
      <c r="M40" s="73"/>
      <c r="N40" s="30">
        <f aca="true" t="shared" si="22" ref="N40:N45">IF(K40&lt;=M40,0,1)</f>
        <v>0</v>
      </c>
      <c r="O40" s="30">
        <f aca="true" t="shared" si="23" ref="O40:O45">IF(M40&lt;=K40,0,1)</f>
        <v>0</v>
      </c>
      <c r="P40" s="31">
        <f>SUM(N40:N42)</f>
        <v>0</v>
      </c>
      <c r="Q40" s="31">
        <f>SUM(O40:O42)</f>
        <v>0</v>
      </c>
      <c r="R40" s="20"/>
      <c r="S40" s="21"/>
      <c r="T40" s="22"/>
      <c r="U40" s="23"/>
      <c r="V40" s="24"/>
      <c r="W40" s="25"/>
      <c r="X40" s="26"/>
      <c r="Y40" s="27">
        <f>T43</f>
        <v>0</v>
      </c>
      <c r="Z40" s="28" t="s">
        <v>19</v>
      </c>
      <c r="AA40" s="29">
        <f>R43</f>
        <v>0</v>
      </c>
      <c r="AB40" s="30">
        <f t="shared" si="18"/>
        <v>0</v>
      </c>
      <c r="AC40" s="30">
        <f t="shared" si="19"/>
        <v>0</v>
      </c>
      <c r="AD40" s="31">
        <f>SUM(AB40:AB42)</f>
        <v>0</v>
      </c>
      <c r="AE40" s="142">
        <f>SUM(AC40:AC42)</f>
        <v>0</v>
      </c>
      <c r="AF40" s="33"/>
      <c r="AG40" s="33"/>
      <c r="AH40" s="34"/>
      <c r="AI40" s="35"/>
      <c r="AJ40" s="33"/>
      <c r="AK40" s="34"/>
      <c r="AL40" s="51"/>
      <c r="AM40" s="51"/>
      <c r="AN40" s="51"/>
      <c r="AO40" s="53"/>
      <c r="AQ40" t="str">
        <f>CONCATENATE(C41," - ",C44)</f>
        <v> - </v>
      </c>
      <c r="AV40" t="str">
        <f>CONCATENATE(C41,"-",C44)</f>
        <v>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84"/>
    </row>
    <row r="41" spans="2:59" ht="12.75">
      <c r="B41" s="38" t="s">
        <v>10</v>
      </c>
      <c r="D41" s="45"/>
      <c r="E41" s="46" t="s">
        <v>19</v>
      </c>
      <c r="F41" s="74"/>
      <c r="G41" s="48">
        <f t="shared" si="20"/>
        <v>0</v>
      </c>
      <c r="H41" s="48">
        <f t="shared" si="21"/>
        <v>0</v>
      </c>
      <c r="I41" s="49">
        <f>IF(I40&lt;=J40,0,1)</f>
        <v>0</v>
      </c>
      <c r="J41" s="49">
        <f>IF(J40&lt;=I40,0,1)</f>
        <v>0</v>
      </c>
      <c r="K41" s="45"/>
      <c r="L41" s="46" t="s">
        <v>19</v>
      </c>
      <c r="M41" s="74"/>
      <c r="N41" s="48">
        <f t="shared" si="22"/>
        <v>0</v>
      </c>
      <c r="O41" s="48">
        <f t="shared" si="23"/>
        <v>0</v>
      </c>
      <c r="P41" s="49">
        <f>IF(P40&lt;=Q40,0,1)</f>
        <v>0</v>
      </c>
      <c r="Q41" s="49">
        <f>IF(Q40&lt;=P40,0,1)</f>
        <v>0</v>
      </c>
      <c r="R41" s="39"/>
      <c r="S41" s="40"/>
      <c r="T41" s="41"/>
      <c r="U41" s="42"/>
      <c r="V41" s="43"/>
      <c r="W41" s="43"/>
      <c r="X41" s="44"/>
      <c r="Y41" s="45">
        <f>T44</f>
        <v>0</v>
      </c>
      <c r="Z41" s="46" t="s">
        <v>19</v>
      </c>
      <c r="AA41" s="47">
        <f>R44</f>
        <v>0</v>
      </c>
      <c r="AB41" s="48">
        <f t="shared" si="18"/>
        <v>0</v>
      </c>
      <c r="AC41" s="48">
        <f t="shared" si="19"/>
        <v>0</v>
      </c>
      <c r="AD41" s="49">
        <f>IF(AD40&lt;=AE40,0,1)</f>
        <v>0</v>
      </c>
      <c r="AE41" s="137">
        <f>IF(AE40&lt;=AD40,0,1)</f>
        <v>0</v>
      </c>
      <c r="AF41" s="51">
        <f>SUM(D40:D42,K40:K42,Y40:Y42)</f>
        <v>0</v>
      </c>
      <c r="AG41" s="46" t="s">
        <v>19</v>
      </c>
      <c r="AH41" s="51">
        <f>SUM(F40:F42,M40:M42,AA40:AA42)</f>
        <v>0</v>
      </c>
      <c r="AI41" s="52">
        <f>SUM(I40,P40,AD40)</f>
        <v>0</v>
      </c>
      <c r="AJ41" s="46" t="s">
        <v>19</v>
      </c>
      <c r="AK41" s="47">
        <f>J40+Q40+AE40</f>
        <v>0</v>
      </c>
      <c r="AL41" s="52">
        <f>SUM(I41,P41,AD41)</f>
        <v>0</v>
      </c>
      <c r="AM41" s="46" t="s">
        <v>19</v>
      </c>
      <c r="AN41" s="47">
        <f>SUM(J41,Q41,AE41)</f>
        <v>0</v>
      </c>
      <c r="AO41" s="53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20</v>
      </c>
      <c r="BG41" s="84"/>
    </row>
    <row r="42" spans="1:59" ht="13.5" thickBot="1">
      <c r="A42" s="2"/>
      <c r="B42" s="77"/>
      <c r="C42" s="146"/>
      <c r="D42" s="61"/>
      <c r="E42" s="62" t="s">
        <v>19</v>
      </c>
      <c r="F42" s="75"/>
      <c r="G42" s="64">
        <f t="shared" si="20"/>
        <v>0</v>
      </c>
      <c r="H42" s="64">
        <f t="shared" si="21"/>
        <v>0</v>
      </c>
      <c r="I42" s="65"/>
      <c r="J42" s="132"/>
      <c r="K42" s="145"/>
      <c r="L42" s="62" t="s">
        <v>19</v>
      </c>
      <c r="M42" s="75"/>
      <c r="N42" s="64">
        <f t="shared" si="22"/>
        <v>0</v>
      </c>
      <c r="O42" s="64">
        <f t="shared" si="23"/>
        <v>0</v>
      </c>
      <c r="P42" s="65"/>
      <c r="Q42" s="132"/>
      <c r="R42" s="55"/>
      <c r="S42" s="56"/>
      <c r="T42" s="57"/>
      <c r="U42" s="59"/>
      <c r="V42" s="59"/>
      <c r="W42" s="59"/>
      <c r="X42" s="60"/>
      <c r="Y42" s="45">
        <f>T45</f>
        <v>0</v>
      </c>
      <c r="Z42" s="62" t="s">
        <v>19</v>
      </c>
      <c r="AA42" s="47">
        <f>R45</f>
        <v>0</v>
      </c>
      <c r="AB42" s="64">
        <f t="shared" si="18"/>
        <v>0</v>
      </c>
      <c r="AC42" s="64">
        <f t="shared" si="19"/>
        <v>0</v>
      </c>
      <c r="AD42" s="65"/>
      <c r="AE42" s="132"/>
      <c r="AF42" s="67"/>
      <c r="AG42" s="67"/>
      <c r="AH42" s="68"/>
      <c r="AI42" s="69"/>
      <c r="AJ42" s="67"/>
      <c r="AK42" s="68"/>
      <c r="AL42" s="70"/>
      <c r="AM42" s="70"/>
      <c r="AN42" s="70"/>
      <c r="AO42" s="71"/>
      <c r="AR42">
        <f>IF(AL41&lt;AN41,1,0)</f>
        <v>0</v>
      </c>
      <c r="AS42">
        <f>IF(AL41&lt;AN41,1,0)</f>
        <v>0</v>
      </c>
      <c r="AT42">
        <f>IF(AL41&lt;AN41,1,0)</f>
        <v>0</v>
      </c>
      <c r="BG42" s="84"/>
    </row>
    <row r="43" spans="1:59" ht="12.75">
      <c r="A43" s="2"/>
      <c r="B43" s="144"/>
      <c r="C43" s="143"/>
      <c r="D43" s="45"/>
      <c r="E43" s="28" t="s">
        <v>19</v>
      </c>
      <c r="F43" s="138"/>
      <c r="G43" s="30">
        <f t="shared" si="20"/>
        <v>0</v>
      </c>
      <c r="H43" s="30">
        <f t="shared" si="21"/>
        <v>0</v>
      </c>
      <c r="I43" s="31">
        <f>SUM(G43:G45)</f>
        <v>0</v>
      </c>
      <c r="J43" s="142">
        <f>SUM(H43:H45)</f>
        <v>0</v>
      </c>
      <c r="K43" s="139"/>
      <c r="L43" s="28" t="s">
        <v>19</v>
      </c>
      <c r="M43" s="138"/>
      <c r="N43" s="30">
        <f t="shared" si="22"/>
        <v>0</v>
      </c>
      <c r="O43" s="30">
        <f t="shared" si="23"/>
        <v>0</v>
      </c>
      <c r="P43" s="31">
        <f>SUM(N43:N45)</f>
        <v>0</v>
      </c>
      <c r="Q43" s="142">
        <f>SUM(O43:O45)</f>
        <v>0</v>
      </c>
      <c r="R43" s="139"/>
      <c r="S43" s="28" t="s">
        <v>19</v>
      </c>
      <c r="T43" s="138"/>
      <c r="U43" s="30">
        <f>IF(R43&lt;=T43,0,1)</f>
        <v>0</v>
      </c>
      <c r="V43" s="30">
        <f>IF(T43&lt;=R43,0,1)</f>
        <v>0</v>
      </c>
      <c r="W43" s="31">
        <f>SUM(U43:U45)</f>
        <v>0</v>
      </c>
      <c r="X43" s="142">
        <f>SUM(V43:V45)</f>
        <v>0</v>
      </c>
      <c r="Y43" s="20"/>
      <c r="Z43" s="21"/>
      <c r="AA43" s="22"/>
      <c r="AB43" s="24"/>
      <c r="AC43" s="24"/>
      <c r="AD43" s="24"/>
      <c r="AE43" s="26"/>
      <c r="AF43" s="76"/>
      <c r="AG43" s="76"/>
      <c r="AH43" s="34"/>
      <c r="AI43" s="76"/>
      <c r="AJ43" s="76"/>
      <c r="AK43" s="34"/>
      <c r="AL43" s="76"/>
      <c r="AM43" s="76"/>
      <c r="AN43" s="34"/>
      <c r="AO43" s="34"/>
      <c r="AQ43" t="str">
        <f>CONCATENATE(C44," - ",C48)</f>
        <v> - </v>
      </c>
      <c r="AV43" t="str">
        <f>CONCATENATE(C44,"-",C48)</f>
        <v>-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84"/>
    </row>
    <row r="44" spans="1:59" ht="12.75">
      <c r="A44" s="2"/>
      <c r="B44" s="141" t="s">
        <v>60</v>
      </c>
      <c r="D44" s="45"/>
      <c r="E44" s="46" t="s">
        <v>19</v>
      </c>
      <c r="F44" s="138"/>
      <c r="G44" s="48">
        <f t="shared" si="20"/>
        <v>0</v>
      </c>
      <c r="H44" s="48">
        <f t="shared" si="21"/>
        <v>0</v>
      </c>
      <c r="I44" s="49">
        <f>IF(I43&lt;=J43,0,1)</f>
        <v>0</v>
      </c>
      <c r="J44" s="137">
        <f>IF(J43&lt;=I43,0,1)</f>
        <v>0</v>
      </c>
      <c r="K44" s="140"/>
      <c r="L44" s="46" t="s">
        <v>19</v>
      </c>
      <c r="M44" s="138"/>
      <c r="N44" s="48">
        <f t="shared" si="22"/>
        <v>0</v>
      </c>
      <c r="O44" s="48">
        <f t="shared" si="23"/>
        <v>0</v>
      </c>
      <c r="P44" s="49">
        <f>IF(P43&lt;=Q43,0,1)</f>
        <v>0</v>
      </c>
      <c r="Q44" s="137">
        <f>IF(Q43&lt;=P43,0,1)</f>
        <v>0</v>
      </c>
      <c r="R44" s="139"/>
      <c r="S44" s="46" t="s">
        <v>19</v>
      </c>
      <c r="T44" s="138"/>
      <c r="U44" s="48">
        <f>IF(R44&lt;=T44,0,1)</f>
        <v>0</v>
      </c>
      <c r="V44" s="48">
        <f>IF(T44&lt;=R44,0,1)</f>
        <v>0</v>
      </c>
      <c r="W44" s="49">
        <f>IF(W43&lt;=X43,0,1)</f>
        <v>0</v>
      </c>
      <c r="X44" s="137">
        <f>IF(X43&lt;=W43,0,1)</f>
        <v>0</v>
      </c>
      <c r="Y44" s="39"/>
      <c r="Z44" s="40"/>
      <c r="AA44" s="41"/>
      <c r="AB44" s="43"/>
      <c r="AC44" s="43"/>
      <c r="AD44" s="43"/>
      <c r="AE44" s="44"/>
      <c r="AF44" s="51">
        <f>SUM(D43:D45,K43:K45,R43:R45)</f>
        <v>0</v>
      </c>
      <c r="AG44" s="46" t="s">
        <v>19</v>
      </c>
      <c r="AH44" s="51">
        <f>SUM(F43:F45,M43:M45,T43:T45)</f>
        <v>0</v>
      </c>
      <c r="AI44" s="52">
        <f>SUM(I43,P43,W43)</f>
        <v>0</v>
      </c>
      <c r="AJ44" s="46" t="s">
        <v>19</v>
      </c>
      <c r="AK44" s="47">
        <f>J43+Q43+X43</f>
        <v>0</v>
      </c>
      <c r="AL44" s="52">
        <f>SUM(I44,P44,W44)</f>
        <v>0</v>
      </c>
      <c r="AM44" s="46" t="s">
        <v>19</v>
      </c>
      <c r="AN44" s="47">
        <f>SUM(J44,Q44,X44)</f>
        <v>0</v>
      </c>
      <c r="AO44" s="53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84"/>
    </row>
    <row r="45" spans="1:59" ht="13.5" thickBot="1">
      <c r="A45" s="2"/>
      <c r="B45" s="136"/>
      <c r="C45" s="135"/>
      <c r="D45" s="134"/>
      <c r="E45" s="62" t="s">
        <v>19</v>
      </c>
      <c r="F45" s="133"/>
      <c r="G45" s="64">
        <f t="shared" si="20"/>
        <v>0</v>
      </c>
      <c r="H45" s="64">
        <f t="shared" si="21"/>
        <v>0</v>
      </c>
      <c r="I45" s="65"/>
      <c r="J45" s="132"/>
      <c r="K45" s="134"/>
      <c r="L45" s="62" t="s">
        <v>19</v>
      </c>
      <c r="M45" s="133"/>
      <c r="N45" s="64">
        <f t="shared" si="22"/>
        <v>0</v>
      </c>
      <c r="O45" s="64">
        <f t="shared" si="23"/>
        <v>0</v>
      </c>
      <c r="P45" s="65"/>
      <c r="Q45" s="132"/>
      <c r="R45" s="134"/>
      <c r="S45" s="62" t="s">
        <v>19</v>
      </c>
      <c r="T45" s="133"/>
      <c r="U45" s="64">
        <f>IF(R45&lt;=T45,0,1)</f>
        <v>0</v>
      </c>
      <c r="V45" s="64">
        <f>IF(T45&lt;=R45,0,1)</f>
        <v>0</v>
      </c>
      <c r="W45" s="65"/>
      <c r="X45" s="132"/>
      <c r="Y45" s="55"/>
      <c r="Z45" s="56"/>
      <c r="AA45" s="57"/>
      <c r="AB45" s="59"/>
      <c r="AC45" s="59"/>
      <c r="AD45" s="59"/>
      <c r="AE45" s="60"/>
      <c r="AF45" s="67"/>
      <c r="AG45" s="67"/>
      <c r="AH45" s="68"/>
      <c r="AI45" s="67"/>
      <c r="AJ45" s="67"/>
      <c r="AK45" s="68"/>
      <c r="AL45" s="67"/>
      <c r="AM45" s="67"/>
      <c r="AN45" s="68"/>
      <c r="AO45" s="68"/>
      <c r="AR45">
        <f>IF(AL44&lt;AN44,1,0)</f>
        <v>0</v>
      </c>
      <c r="AS45">
        <f>IF(AL44&lt;AN44,1,0)</f>
        <v>0</v>
      </c>
      <c r="AT45">
        <f>IF(AL44&lt;AN44,1,0)</f>
        <v>0</v>
      </c>
      <c r="BG45" s="84"/>
    </row>
    <row r="46" spans="3:59" ht="12.75">
      <c r="C46" s="131"/>
      <c r="BG46" s="84"/>
    </row>
    <row r="47" spans="26:59" ht="13.5" thickBot="1">
      <c r="Z47" s="150"/>
      <c r="AR47" t="s">
        <v>0</v>
      </c>
      <c r="AU47" t="s">
        <v>1</v>
      </c>
      <c r="BG47" s="84"/>
    </row>
    <row r="48" spans="1:59" ht="15" thickBot="1">
      <c r="A48" s="2"/>
      <c r="B48" s="3" t="s">
        <v>2</v>
      </c>
      <c r="C48" s="4"/>
      <c r="D48" s="5"/>
      <c r="E48" s="6" t="str">
        <f>B50</f>
        <v>A</v>
      </c>
      <c r="F48" s="7"/>
      <c r="G48" s="8"/>
      <c r="H48" s="8"/>
      <c r="I48" s="8"/>
      <c r="J48" s="8"/>
      <c r="K48" s="5"/>
      <c r="L48" s="9" t="str">
        <f>B53</f>
        <v>B</v>
      </c>
      <c r="M48" s="10"/>
      <c r="N48" s="11"/>
      <c r="O48" s="11"/>
      <c r="P48" s="11"/>
      <c r="Q48" s="11"/>
      <c r="R48" s="12"/>
      <c r="S48" s="9" t="str">
        <f>B56</f>
        <v>C</v>
      </c>
      <c r="T48" s="10"/>
      <c r="U48" s="11"/>
      <c r="V48" s="11"/>
      <c r="W48" s="11"/>
      <c r="X48" s="10"/>
      <c r="Y48" s="12"/>
      <c r="Z48" s="149" t="s">
        <v>60</v>
      </c>
      <c r="AA48" s="10"/>
      <c r="AB48" s="11"/>
      <c r="AC48" s="11"/>
      <c r="AD48" s="11"/>
      <c r="AE48" s="10"/>
      <c r="AF48" s="11"/>
      <c r="AG48" s="14" t="s">
        <v>4</v>
      </c>
      <c r="AH48" s="10"/>
      <c r="AI48" s="12"/>
      <c r="AJ48" s="14" t="s">
        <v>5</v>
      </c>
      <c r="AK48" s="10"/>
      <c r="AL48" s="11"/>
      <c r="AM48" s="14" t="s">
        <v>6</v>
      </c>
      <c r="AN48" s="10"/>
      <c r="AO48" s="15" t="s">
        <v>7</v>
      </c>
      <c r="AQ48" s="16"/>
      <c r="AR48" s="16" t="s">
        <v>8</v>
      </c>
      <c r="AS48" s="16" t="s">
        <v>9</v>
      </c>
      <c r="AT48" s="16" t="s">
        <v>10</v>
      </c>
      <c r="AU48" s="16"/>
      <c r="AV48" s="16" t="s">
        <v>11</v>
      </c>
      <c r="AW48" s="16"/>
      <c r="AX48" s="16" t="s">
        <v>12</v>
      </c>
      <c r="AY48" s="16" t="s">
        <v>13</v>
      </c>
      <c r="AZ48" s="16" t="s">
        <v>14</v>
      </c>
      <c r="BA48" s="16" t="s">
        <v>15</v>
      </c>
      <c r="BB48" s="16" t="s">
        <v>16</v>
      </c>
      <c r="BC48" s="16" t="s">
        <v>17</v>
      </c>
      <c r="BD48" s="16" t="s">
        <v>61</v>
      </c>
      <c r="BE48" s="16" t="s">
        <v>18</v>
      </c>
      <c r="BG48" s="84"/>
    </row>
    <row r="49" spans="2:59" ht="12.75">
      <c r="B49" s="18"/>
      <c r="C49" s="19"/>
      <c r="D49" s="20"/>
      <c r="E49" s="21"/>
      <c r="F49" s="22"/>
      <c r="G49" s="23"/>
      <c r="H49" s="24"/>
      <c r="I49" s="25"/>
      <c r="J49" s="26"/>
      <c r="K49" s="27">
        <f>F52</f>
        <v>0</v>
      </c>
      <c r="L49" s="28" t="s">
        <v>19</v>
      </c>
      <c r="M49" s="29">
        <f>D52</f>
        <v>0</v>
      </c>
      <c r="N49" s="30">
        <f>IF(K49&lt;=M49,0,1)</f>
        <v>0</v>
      </c>
      <c r="O49" s="30">
        <f>IF(M49&lt;=K49,0,1)</f>
        <v>0</v>
      </c>
      <c r="P49" s="31">
        <f>SUM(N49:N51)</f>
        <v>0</v>
      </c>
      <c r="Q49" s="31">
        <f>SUM(O49:O51)</f>
        <v>0</v>
      </c>
      <c r="R49" s="27">
        <f>F55</f>
        <v>0</v>
      </c>
      <c r="S49" s="28" t="s">
        <v>19</v>
      </c>
      <c r="T49" s="29">
        <f>D55</f>
        <v>0</v>
      </c>
      <c r="U49" s="30">
        <f aca="true" t="shared" si="24" ref="U49:U54">IF(R49&lt;=T49,0,1)</f>
        <v>0</v>
      </c>
      <c r="V49" s="30">
        <f aca="true" t="shared" si="25" ref="V49:V54">IF(T49&lt;=R49,0,1)</f>
        <v>0</v>
      </c>
      <c r="W49" s="31">
        <f>SUM(U49:U51)</f>
        <v>0</v>
      </c>
      <c r="X49" s="142">
        <f>SUM(V49:V51)</f>
        <v>0</v>
      </c>
      <c r="Y49" s="27">
        <f>F58</f>
        <v>0</v>
      </c>
      <c r="Z49" s="28" t="s">
        <v>19</v>
      </c>
      <c r="AA49" s="29">
        <f>D58</f>
        <v>0</v>
      </c>
      <c r="AB49" s="30">
        <f aca="true" t="shared" si="26" ref="AB49:AB57">IF(Y49&lt;=AA49,0,1)</f>
        <v>0</v>
      </c>
      <c r="AC49" s="30">
        <f aca="true" t="shared" si="27" ref="AC49:AC57">IF(AA49&lt;=Y49,0,1)</f>
        <v>0</v>
      </c>
      <c r="AD49" s="31">
        <f>SUM(AB49:AB51)</f>
        <v>0</v>
      </c>
      <c r="AE49" s="142">
        <f>SUM(AC49:AC51)</f>
        <v>0</v>
      </c>
      <c r="AF49" s="33"/>
      <c r="AG49" s="33"/>
      <c r="AH49" s="34"/>
      <c r="AI49" s="35"/>
      <c r="AJ49" s="33"/>
      <c r="AK49" s="34"/>
      <c r="AL49" s="36"/>
      <c r="AM49" s="36"/>
      <c r="AN49" s="36"/>
      <c r="AO49" s="37"/>
      <c r="AQ49" t="str">
        <f>CONCATENATE(C50," - ",C53)</f>
        <v> - </v>
      </c>
      <c r="AV49" t="str">
        <f>CONCATENATE(C50,"-",C53)</f>
        <v>-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84"/>
    </row>
    <row r="50" spans="2:59" ht="12.75">
      <c r="B50" s="38" t="s">
        <v>8</v>
      </c>
      <c r="D50" s="39"/>
      <c r="E50" s="40"/>
      <c r="F50" s="41"/>
      <c r="G50" s="42"/>
      <c r="H50" s="43"/>
      <c r="I50" s="43"/>
      <c r="J50" s="44"/>
      <c r="K50" s="45">
        <f>F53</f>
        <v>0</v>
      </c>
      <c r="L50" s="46" t="s">
        <v>19</v>
      </c>
      <c r="M50" s="47">
        <f>D53</f>
        <v>0</v>
      </c>
      <c r="N50" s="48">
        <f>IF(K50&lt;=M50,0,1)</f>
        <v>0</v>
      </c>
      <c r="O50" s="48">
        <f>IF(M50&lt;=K50,0,1)</f>
        <v>0</v>
      </c>
      <c r="P50" s="49">
        <f>IF(P49&lt;=Q49,0,1)</f>
        <v>0</v>
      </c>
      <c r="Q50" s="49">
        <f>IF(Q49&lt;=P49,0,1)</f>
        <v>0</v>
      </c>
      <c r="R50" s="45">
        <f>F56</f>
        <v>0</v>
      </c>
      <c r="S50" s="46" t="s">
        <v>19</v>
      </c>
      <c r="T50" s="47">
        <f>D56</f>
        <v>0</v>
      </c>
      <c r="U50" s="48">
        <f t="shared" si="24"/>
        <v>0</v>
      </c>
      <c r="V50" s="48">
        <f t="shared" si="25"/>
        <v>0</v>
      </c>
      <c r="W50" s="49">
        <f>IF(W49&lt;=X49,0,1)</f>
        <v>0</v>
      </c>
      <c r="X50" s="137">
        <f>IF(X49&lt;=W49,0,1)</f>
        <v>0</v>
      </c>
      <c r="Y50" s="45">
        <f>F59</f>
        <v>0</v>
      </c>
      <c r="Z50" s="46" t="s">
        <v>19</v>
      </c>
      <c r="AA50" s="47">
        <f>D59</f>
        <v>0</v>
      </c>
      <c r="AB50" s="48">
        <f t="shared" si="26"/>
        <v>0</v>
      </c>
      <c r="AC50" s="48">
        <f t="shared" si="27"/>
        <v>0</v>
      </c>
      <c r="AD50" s="49">
        <f>IF(AD49&lt;=AE49,0,1)</f>
        <v>0</v>
      </c>
      <c r="AE50" s="137">
        <f>IF(AE49&lt;=AD49,0,1)</f>
        <v>0</v>
      </c>
      <c r="AF50" s="51">
        <f>SUM(K49:K51,R49:R51,Y49:Y51)</f>
        <v>0</v>
      </c>
      <c r="AG50" s="46" t="s">
        <v>19</v>
      </c>
      <c r="AH50" s="51">
        <f>SUM(M49:M51,T49:T51,AA49:AA51)</f>
        <v>0</v>
      </c>
      <c r="AI50" s="52">
        <f>SUM(P49,W49,AD49)</f>
        <v>0</v>
      </c>
      <c r="AJ50" s="46" t="s">
        <v>19</v>
      </c>
      <c r="AK50" s="47">
        <f>Q49+X49+AE49</f>
        <v>0</v>
      </c>
      <c r="AL50" s="52">
        <f>SUM(P50,W50,AD50)</f>
        <v>0</v>
      </c>
      <c r="AM50" s="46" t="s">
        <v>19</v>
      </c>
      <c r="AN50" s="47">
        <f>SUM(Q50,X50,AE50)</f>
        <v>0</v>
      </c>
      <c r="AO50" s="53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84"/>
    </row>
    <row r="51" spans="2:59" ht="13.5" thickBot="1">
      <c r="B51" s="77"/>
      <c r="C51" s="146"/>
      <c r="D51" s="55"/>
      <c r="E51" s="56"/>
      <c r="F51" s="57"/>
      <c r="G51" s="58"/>
      <c r="H51" s="59"/>
      <c r="I51" s="59"/>
      <c r="J51" s="60"/>
      <c r="K51" s="61">
        <f>F54</f>
        <v>0</v>
      </c>
      <c r="L51" s="62" t="s">
        <v>19</v>
      </c>
      <c r="M51" s="63">
        <f>D54</f>
        <v>0</v>
      </c>
      <c r="N51" s="64">
        <f>IF(K51&lt;=M51,0,1)</f>
        <v>0</v>
      </c>
      <c r="O51" s="64">
        <f>IF(M51&lt;=K51,0,1)</f>
        <v>0</v>
      </c>
      <c r="P51" s="65"/>
      <c r="Q51" s="65"/>
      <c r="R51" s="45">
        <f>F57</f>
        <v>0</v>
      </c>
      <c r="S51" s="46" t="s">
        <v>19</v>
      </c>
      <c r="T51" s="47">
        <f>D57</f>
        <v>0</v>
      </c>
      <c r="U51" s="64">
        <f t="shared" si="24"/>
        <v>0</v>
      </c>
      <c r="V51" s="64">
        <f t="shared" si="25"/>
        <v>0</v>
      </c>
      <c r="W51" s="65"/>
      <c r="X51" s="132"/>
      <c r="Y51" s="45">
        <f>F60</f>
        <v>0</v>
      </c>
      <c r="Z51" s="62" t="s">
        <v>19</v>
      </c>
      <c r="AA51" s="47">
        <f>D60</f>
        <v>0</v>
      </c>
      <c r="AB51" s="64">
        <f t="shared" si="26"/>
        <v>0</v>
      </c>
      <c r="AC51" s="64">
        <f t="shared" si="27"/>
        <v>0</v>
      </c>
      <c r="AD51" s="65"/>
      <c r="AE51" s="132"/>
      <c r="AF51" s="67"/>
      <c r="AG51" s="67"/>
      <c r="AH51" s="68"/>
      <c r="AI51" s="69"/>
      <c r="AJ51" s="67"/>
      <c r="AK51" s="68"/>
      <c r="AL51" s="70"/>
      <c r="AM51" s="70"/>
      <c r="AN51" s="70"/>
      <c r="AO51" s="71"/>
      <c r="AR51">
        <f>IF(AL50&lt;AN50,1,0)</f>
        <v>0</v>
      </c>
      <c r="AS51">
        <f>IF(AL50&lt;AN50,1,0)</f>
        <v>0</v>
      </c>
      <c r="AT51">
        <f>IF(AL50&lt;AN50,1,0)</f>
        <v>0</v>
      </c>
      <c r="BG51" s="84"/>
    </row>
    <row r="52" spans="2:59" ht="12.75">
      <c r="B52" s="147"/>
      <c r="C52" s="84"/>
      <c r="D52" s="27"/>
      <c r="E52" s="28" t="s">
        <v>19</v>
      </c>
      <c r="F52" s="73"/>
      <c r="G52" s="30">
        <f aca="true" t="shared" si="28" ref="G52:G60">IF(D52&lt;=F52,0,1)</f>
        <v>0</v>
      </c>
      <c r="H52" s="30">
        <f aca="true" t="shared" si="29" ref="H52:H60">IF(F52&lt;=D52,0,1)</f>
        <v>0</v>
      </c>
      <c r="I52" s="31">
        <f>SUM(G52:G54)</f>
        <v>0</v>
      </c>
      <c r="J52" s="31">
        <f>SUM(H52:H54)</f>
        <v>0</v>
      </c>
      <c r="K52" s="20"/>
      <c r="L52" s="21"/>
      <c r="M52" s="22"/>
      <c r="N52" s="23"/>
      <c r="O52" s="24"/>
      <c r="P52" s="25"/>
      <c r="Q52" s="26"/>
      <c r="R52" s="27">
        <f>M55</f>
        <v>0</v>
      </c>
      <c r="S52" s="28" t="s">
        <v>19</v>
      </c>
      <c r="T52" s="29">
        <f>K55</f>
        <v>0</v>
      </c>
      <c r="U52" s="30">
        <f t="shared" si="24"/>
        <v>0</v>
      </c>
      <c r="V52" s="30">
        <f t="shared" si="25"/>
        <v>0</v>
      </c>
      <c r="W52" s="31">
        <f>SUM(U52:U54)</f>
        <v>0</v>
      </c>
      <c r="X52" s="142">
        <f>SUM(V52:V54)</f>
        <v>0</v>
      </c>
      <c r="Y52" s="27">
        <f>M58</f>
        <v>0</v>
      </c>
      <c r="Z52" s="28" t="s">
        <v>19</v>
      </c>
      <c r="AA52" s="29">
        <f>K58</f>
        <v>0</v>
      </c>
      <c r="AB52" s="30">
        <f t="shared" si="26"/>
        <v>0</v>
      </c>
      <c r="AC52" s="30">
        <f t="shared" si="27"/>
        <v>0</v>
      </c>
      <c r="AD52" s="31">
        <f>SUM(AB52:AB54)</f>
        <v>0</v>
      </c>
      <c r="AE52" s="142">
        <f>SUM(AC52:AC54)</f>
        <v>0</v>
      </c>
      <c r="AF52" s="33"/>
      <c r="AG52" s="33"/>
      <c r="AH52" s="34"/>
      <c r="AI52" s="35"/>
      <c r="AJ52" s="33"/>
      <c r="AK52" s="34"/>
      <c r="AL52" s="51"/>
      <c r="AM52" s="51"/>
      <c r="AN52" s="51"/>
      <c r="AO52" s="53"/>
      <c r="AQ52" t="str">
        <f>CONCATENATE(C53," - ",C56)</f>
        <v> - </v>
      </c>
      <c r="AV52" t="str">
        <f>CONCATENATE(C53,"-",C56)</f>
        <v>-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84"/>
    </row>
    <row r="53" spans="2:59" ht="12.75">
      <c r="B53" s="38" t="s">
        <v>9</v>
      </c>
      <c r="D53" s="45"/>
      <c r="E53" s="46" t="s">
        <v>19</v>
      </c>
      <c r="F53" s="74"/>
      <c r="G53" s="48">
        <f t="shared" si="28"/>
        <v>0</v>
      </c>
      <c r="H53" s="48">
        <f t="shared" si="29"/>
        <v>0</v>
      </c>
      <c r="I53" s="49">
        <f>IF(I52&lt;=J52,0,1)</f>
        <v>0</v>
      </c>
      <c r="J53" s="49">
        <f>IF(J52&lt;=I52,0,1)</f>
        <v>0</v>
      </c>
      <c r="K53" s="39"/>
      <c r="L53" s="40"/>
      <c r="M53" s="41"/>
      <c r="N53" s="42"/>
      <c r="O53" s="43"/>
      <c r="P53" s="43"/>
      <c r="Q53" s="44"/>
      <c r="R53" s="45">
        <f>M56</f>
        <v>0</v>
      </c>
      <c r="S53" s="46" t="s">
        <v>19</v>
      </c>
      <c r="T53" s="47">
        <f>K56</f>
        <v>0</v>
      </c>
      <c r="U53" s="48">
        <f t="shared" si="24"/>
        <v>0</v>
      </c>
      <c r="V53" s="48">
        <f t="shared" si="25"/>
        <v>0</v>
      </c>
      <c r="W53" s="49">
        <f>IF(W52&lt;=X52,0,1)</f>
        <v>0</v>
      </c>
      <c r="X53" s="137">
        <f>IF(X52&lt;=W52,0,1)</f>
        <v>0</v>
      </c>
      <c r="Y53" s="45">
        <f>M59</f>
        <v>0</v>
      </c>
      <c r="Z53" s="46" t="s">
        <v>19</v>
      </c>
      <c r="AA53" s="47">
        <f>K59</f>
        <v>0</v>
      </c>
      <c r="AB53" s="48">
        <f t="shared" si="26"/>
        <v>0</v>
      </c>
      <c r="AC53" s="48">
        <f t="shared" si="27"/>
        <v>0</v>
      </c>
      <c r="AD53" s="49">
        <f>IF(AD52&lt;=AE52,0,1)</f>
        <v>0</v>
      </c>
      <c r="AE53" s="137">
        <f>IF(AE52&lt;=AD52,0,1)</f>
        <v>0</v>
      </c>
      <c r="AF53" s="51">
        <f>SUM(D52:D54,R52:R54,Y52:Y54)</f>
        <v>0</v>
      </c>
      <c r="AG53" s="46" t="s">
        <v>19</v>
      </c>
      <c r="AH53" s="51">
        <f>SUM(F52:F54,T52:T54,AA52:AA54)</f>
        <v>0</v>
      </c>
      <c r="AI53" s="52">
        <f>SUM(I52,W52,AD52)</f>
        <v>0</v>
      </c>
      <c r="AJ53" s="46" t="s">
        <v>19</v>
      </c>
      <c r="AK53" s="47">
        <f>J52+X52+AE52</f>
        <v>0</v>
      </c>
      <c r="AL53" s="52">
        <f>SUM(I53,W53,AD53)</f>
        <v>0</v>
      </c>
      <c r="AM53" s="46" t="s">
        <v>19</v>
      </c>
      <c r="AN53" s="47">
        <f>SUM(J53,X53,AE53)</f>
        <v>0</v>
      </c>
      <c r="AO53" s="53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84"/>
    </row>
    <row r="54" spans="2:59" ht="13.5" thickBot="1">
      <c r="B54" s="77"/>
      <c r="C54" s="148"/>
      <c r="D54" s="61"/>
      <c r="E54" s="62" t="s">
        <v>19</v>
      </c>
      <c r="F54" s="75"/>
      <c r="G54" s="64">
        <f t="shared" si="28"/>
        <v>0</v>
      </c>
      <c r="H54" s="64">
        <f t="shared" si="29"/>
        <v>0</v>
      </c>
      <c r="I54" s="65"/>
      <c r="J54" s="65"/>
      <c r="K54" s="55"/>
      <c r="L54" s="56"/>
      <c r="M54" s="57"/>
      <c r="N54" s="58"/>
      <c r="O54" s="59"/>
      <c r="P54" s="59"/>
      <c r="Q54" s="60"/>
      <c r="R54" s="61">
        <f>M57</f>
        <v>0</v>
      </c>
      <c r="S54" s="62" t="s">
        <v>19</v>
      </c>
      <c r="T54" s="63">
        <f>K57</f>
        <v>0</v>
      </c>
      <c r="U54" s="64">
        <f t="shared" si="24"/>
        <v>0</v>
      </c>
      <c r="V54" s="64">
        <f t="shared" si="25"/>
        <v>0</v>
      </c>
      <c r="W54" s="65"/>
      <c r="X54" s="132"/>
      <c r="Y54" s="45">
        <f>M60</f>
        <v>0</v>
      </c>
      <c r="Z54" s="62" t="s">
        <v>19</v>
      </c>
      <c r="AA54" s="47">
        <f>K60</f>
        <v>0</v>
      </c>
      <c r="AB54" s="64">
        <f t="shared" si="26"/>
        <v>0</v>
      </c>
      <c r="AC54" s="64">
        <f t="shared" si="27"/>
        <v>0</v>
      </c>
      <c r="AD54" s="65"/>
      <c r="AE54" s="132"/>
      <c r="AF54" s="67"/>
      <c r="AG54" s="67"/>
      <c r="AH54" s="68"/>
      <c r="AI54" s="76"/>
      <c r="AJ54" s="67"/>
      <c r="AK54" s="68"/>
      <c r="AL54" s="70"/>
      <c r="AM54" s="70"/>
      <c r="AN54" s="70"/>
      <c r="AO54" s="71"/>
      <c r="AR54">
        <f>IF(AL53&lt;AN53,1,0)</f>
        <v>0</v>
      </c>
      <c r="AS54">
        <f>IF(AL53&lt;AN53,1,0)</f>
        <v>0</v>
      </c>
      <c r="AT54">
        <f>IF(AL53&lt;AN53,1,0)</f>
        <v>0</v>
      </c>
      <c r="BG54" s="84"/>
    </row>
    <row r="55" spans="2:59" ht="12.75">
      <c r="B55" s="147"/>
      <c r="C55" s="84"/>
      <c r="D55" s="27"/>
      <c r="E55" s="28" t="s">
        <v>19</v>
      </c>
      <c r="F55" s="73"/>
      <c r="G55" s="30">
        <f t="shared" si="28"/>
        <v>0</v>
      </c>
      <c r="H55" s="30">
        <f t="shared" si="29"/>
        <v>0</v>
      </c>
      <c r="I55" s="31">
        <f>SUM(G55:G57)</f>
        <v>0</v>
      </c>
      <c r="J55" s="31">
        <f>SUM(H55:H57)</f>
        <v>0</v>
      </c>
      <c r="K55" s="27"/>
      <c r="L55" s="28" t="s">
        <v>19</v>
      </c>
      <c r="M55" s="73"/>
      <c r="N55" s="30">
        <f aca="true" t="shared" si="30" ref="N55:N60">IF(K55&lt;=M55,0,1)</f>
        <v>0</v>
      </c>
      <c r="O55" s="30">
        <f aca="true" t="shared" si="31" ref="O55:O60">IF(M55&lt;=K55,0,1)</f>
        <v>0</v>
      </c>
      <c r="P55" s="31">
        <f>SUM(N55:N57)</f>
        <v>0</v>
      </c>
      <c r="Q55" s="31">
        <f>SUM(O55:O57)</f>
        <v>0</v>
      </c>
      <c r="R55" s="20"/>
      <c r="S55" s="21"/>
      <c r="T55" s="22"/>
      <c r="U55" s="23"/>
      <c r="V55" s="24"/>
      <c r="W55" s="25"/>
      <c r="X55" s="26"/>
      <c r="Y55" s="27">
        <f>T58</f>
        <v>0</v>
      </c>
      <c r="Z55" s="28" t="s">
        <v>19</v>
      </c>
      <c r="AA55" s="29">
        <f>R58</f>
        <v>0</v>
      </c>
      <c r="AB55" s="30">
        <f t="shared" si="26"/>
        <v>0</v>
      </c>
      <c r="AC55" s="30">
        <f t="shared" si="27"/>
        <v>0</v>
      </c>
      <c r="AD55" s="31">
        <f>SUM(AB55:AB57)</f>
        <v>0</v>
      </c>
      <c r="AE55" s="142">
        <f>SUM(AC55:AC57)</f>
        <v>0</v>
      </c>
      <c r="AF55" s="33"/>
      <c r="AG55" s="33"/>
      <c r="AH55" s="34"/>
      <c r="AI55" s="35"/>
      <c r="AJ55" s="33"/>
      <c r="AK55" s="34"/>
      <c r="AL55" s="51"/>
      <c r="AM55" s="51"/>
      <c r="AN55" s="51"/>
      <c r="AO55" s="53"/>
      <c r="AQ55" t="str">
        <f>CONCATENATE(C56," - ",C59)</f>
        <v> - </v>
      </c>
      <c r="AV55" t="str">
        <f>CONCATENATE(C56,"-",C59)</f>
        <v>-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84"/>
    </row>
    <row r="56" spans="2:59" ht="12.75">
      <c r="B56" s="38" t="s">
        <v>10</v>
      </c>
      <c r="D56" s="45"/>
      <c r="E56" s="46" t="s">
        <v>19</v>
      </c>
      <c r="F56" s="74"/>
      <c r="G56" s="48">
        <f t="shared" si="28"/>
        <v>0</v>
      </c>
      <c r="H56" s="48">
        <f t="shared" si="29"/>
        <v>0</v>
      </c>
      <c r="I56" s="49">
        <f>IF(I55&lt;=J55,0,1)</f>
        <v>0</v>
      </c>
      <c r="J56" s="49">
        <f>IF(J55&lt;=I55,0,1)</f>
        <v>0</v>
      </c>
      <c r="K56" s="45"/>
      <c r="L56" s="46" t="s">
        <v>19</v>
      </c>
      <c r="M56" s="74"/>
      <c r="N56" s="48">
        <f t="shared" si="30"/>
        <v>0</v>
      </c>
      <c r="O56" s="48">
        <f t="shared" si="31"/>
        <v>0</v>
      </c>
      <c r="P56" s="49">
        <f>IF(P55&lt;=Q55,0,1)</f>
        <v>0</v>
      </c>
      <c r="Q56" s="49">
        <f>IF(Q55&lt;=P55,0,1)</f>
        <v>0</v>
      </c>
      <c r="R56" s="39"/>
      <c r="S56" s="40"/>
      <c r="T56" s="41"/>
      <c r="U56" s="42"/>
      <c r="V56" s="43"/>
      <c r="W56" s="43"/>
      <c r="X56" s="44"/>
      <c r="Y56" s="45">
        <f>T59</f>
        <v>0</v>
      </c>
      <c r="Z56" s="46" t="s">
        <v>19</v>
      </c>
      <c r="AA56" s="47">
        <f>R59</f>
        <v>0</v>
      </c>
      <c r="AB56" s="48">
        <f t="shared" si="26"/>
        <v>0</v>
      </c>
      <c r="AC56" s="48">
        <f t="shared" si="27"/>
        <v>0</v>
      </c>
      <c r="AD56" s="49">
        <f>IF(AD55&lt;=AE55,0,1)</f>
        <v>0</v>
      </c>
      <c r="AE56" s="137">
        <f>IF(AE55&lt;=AD55,0,1)</f>
        <v>0</v>
      </c>
      <c r="AF56" s="51">
        <f>SUM(D55:D57,K55:K57,Y55:Y57)</f>
        <v>0</v>
      </c>
      <c r="AG56" s="46" t="s">
        <v>19</v>
      </c>
      <c r="AH56" s="51">
        <f>SUM(F55:F57,M55:M57,AA55:AA57)</f>
        <v>0</v>
      </c>
      <c r="AI56" s="52">
        <f>SUM(I55,P55,AD55)</f>
        <v>0</v>
      </c>
      <c r="AJ56" s="46" t="s">
        <v>19</v>
      </c>
      <c r="AK56" s="47">
        <f>J55+Q55+AE55</f>
        <v>0</v>
      </c>
      <c r="AL56" s="52">
        <f>SUM(I56,P56,AD56)</f>
        <v>0</v>
      </c>
      <c r="AM56" s="46" t="s">
        <v>19</v>
      </c>
      <c r="AN56" s="47">
        <f>SUM(J56,Q56,AE56)</f>
        <v>0</v>
      </c>
      <c r="AO56" s="53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20</v>
      </c>
      <c r="BG56" s="84"/>
    </row>
    <row r="57" spans="1:59" ht="13.5" thickBot="1">
      <c r="A57" s="2"/>
      <c r="B57" s="77"/>
      <c r="C57" s="146"/>
      <c r="D57" s="61"/>
      <c r="E57" s="62" t="s">
        <v>19</v>
      </c>
      <c r="F57" s="75"/>
      <c r="G57" s="64">
        <f t="shared" si="28"/>
        <v>0</v>
      </c>
      <c r="H57" s="64">
        <f t="shared" si="29"/>
        <v>0</v>
      </c>
      <c r="I57" s="65"/>
      <c r="J57" s="132"/>
      <c r="K57" s="145"/>
      <c r="L57" s="62" t="s">
        <v>19</v>
      </c>
      <c r="M57" s="75"/>
      <c r="N57" s="64">
        <f t="shared" si="30"/>
        <v>0</v>
      </c>
      <c r="O57" s="64">
        <f t="shared" si="31"/>
        <v>0</v>
      </c>
      <c r="P57" s="65"/>
      <c r="Q57" s="132"/>
      <c r="R57" s="55"/>
      <c r="S57" s="56"/>
      <c r="T57" s="57"/>
      <c r="U57" s="59"/>
      <c r="V57" s="59"/>
      <c r="W57" s="59"/>
      <c r="X57" s="60"/>
      <c r="Y57" s="45">
        <f>T60</f>
        <v>0</v>
      </c>
      <c r="Z57" s="62" t="s">
        <v>19</v>
      </c>
      <c r="AA57" s="47">
        <f>R60</f>
        <v>0</v>
      </c>
      <c r="AB57" s="64">
        <f t="shared" si="26"/>
        <v>0</v>
      </c>
      <c r="AC57" s="64">
        <f t="shared" si="27"/>
        <v>0</v>
      </c>
      <c r="AD57" s="65"/>
      <c r="AE57" s="132"/>
      <c r="AF57" s="67"/>
      <c r="AG57" s="67"/>
      <c r="AH57" s="68"/>
      <c r="AI57" s="69"/>
      <c r="AJ57" s="67"/>
      <c r="AK57" s="68"/>
      <c r="AL57" s="70"/>
      <c r="AM57" s="70"/>
      <c r="AN57" s="70"/>
      <c r="AO57" s="71"/>
      <c r="AR57">
        <f>IF(AL56&lt;AN56,1,0)</f>
        <v>0</v>
      </c>
      <c r="AS57">
        <f>IF(AL56&lt;AN56,1,0)</f>
        <v>0</v>
      </c>
      <c r="AT57">
        <f>IF(AL56&lt;AN56,1,0)</f>
        <v>0</v>
      </c>
      <c r="BG57" s="84"/>
    </row>
    <row r="58" spans="1:59" ht="12.75">
      <c r="A58" s="2"/>
      <c r="B58" s="144"/>
      <c r="C58" s="143"/>
      <c r="D58" s="45"/>
      <c r="E58" s="28" t="s">
        <v>19</v>
      </c>
      <c r="F58" s="138"/>
      <c r="G58" s="30">
        <f t="shared" si="28"/>
        <v>0</v>
      </c>
      <c r="H58" s="30">
        <f t="shared" si="29"/>
        <v>0</v>
      </c>
      <c r="I58" s="31">
        <f>SUM(G58:G60)</f>
        <v>0</v>
      </c>
      <c r="J58" s="142">
        <f>SUM(H58:H60)</f>
        <v>0</v>
      </c>
      <c r="K58" s="139"/>
      <c r="L58" s="28" t="s">
        <v>19</v>
      </c>
      <c r="M58" s="138"/>
      <c r="N58" s="30">
        <f t="shared" si="30"/>
        <v>0</v>
      </c>
      <c r="O58" s="30">
        <f t="shared" si="31"/>
        <v>0</v>
      </c>
      <c r="P58" s="31">
        <f>SUM(N58:N60)</f>
        <v>0</v>
      </c>
      <c r="Q58" s="142">
        <f>SUM(O58:O60)</f>
        <v>0</v>
      </c>
      <c r="R58" s="139"/>
      <c r="S58" s="28" t="s">
        <v>19</v>
      </c>
      <c r="T58" s="138"/>
      <c r="U58" s="30">
        <f>IF(R58&lt;=T58,0,1)</f>
        <v>0</v>
      </c>
      <c r="V58" s="30">
        <f>IF(T58&lt;=R58,0,1)</f>
        <v>0</v>
      </c>
      <c r="W58" s="31">
        <f>SUM(U58:U60)</f>
        <v>0</v>
      </c>
      <c r="X58" s="142">
        <f>SUM(V58:V60)</f>
        <v>0</v>
      </c>
      <c r="Y58" s="20"/>
      <c r="Z58" s="21"/>
      <c r="AA58" s="22"/>
      <c r="AB58" s="24"/>
      <c r="AC58" s="24"/>
      <c r="AD58" s="24"/>
      <c r="AE58" s="26"/>
      <c r="AF58" s="76"/>
      <c r="AG58" s="76"/>
      <c r="AH58" s="34"/>
      <c r="AI58" s="76"/>
      <c r="AJ58" s="76"/>
      <c r="AK58" s="34"/>
      <c r="AL58" s="76"/>
      <c r="AM58" s="76"/>
      <c r="AN58" s="34"/>
      <c r="AO58" s="34"/>
      <c r="AQ58" t="str">
        <f>CONCATENATE(C59," - ",C63)</f>
        <v> - </v>
      </c>
      <c r="AV58" t="str">
        <f>CONCATENATE(C59,"-",C63)</f>
        <v>-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84"/>
    </row>
    <row r="59" spans="1:59" ht="12.75">
      <c r="A59" s="2"/>
      <c r="B59" s="141" t="s">
        <v>60</v>
      </c>
      <c r="D59" s="45"/>
      <c r="E59" s="46" t="s">
        <v>19</v>
      </c>
      <c r="F59" s="138"/>
      <c r="G59" s="48">
        <f t="shared" si="28"/>
        <v>0</v>
      </c>
      <c r="H59" s="48">
        <f t="shared" si="29"/>
        <v>0</v>
      </c>
      <c r="I59" s="49">
        <f>IF(I58&lt;=J58,0,1)</f>
        <v>0</v>
      </c>
      <c r="J59" s="137">
        <f>IF(J58&lt;=I58,0,1)</f>
        <v>0</v>
      </c>
      <c r="K59" s="140"/>
      <c r="L59" s="46" t="s">
        <v>19</v>
      </c>
      <c r="M59" s="138"/>
      <c r="N59" s="48">
        <f t="shared" si="30"/>
        <v>0</v>
      </c>
      <c r="O59" s="48">
        <f t="shared" si="31"/>
        <v>0</v>
      </c>
      <c r="P59" s="49">
        <f>IF(P58&lt;=Q58,0,1)</f>
        <v>0</v>
      </c>
      <c r="Q59" s="137">
        <f>IF(Q58&lt;=P58,0,1)</f>
        <v>0</v>
      </c>
      <c r="R59" s="139"/>
      <c r="S59" s="46" t="s">
        <v>19</v>
      </c>
      <c r="T59" s="138"/>
      <c r="U59" s="48">
        <f>IF(R59&lt;=T59,0,1)</f>
        <v>0</v>
      </c>
      <c r="V59" s="48">
        <f>IF(T59&lt;=R59,0,1)</f>
        <v>0</v>
      </c>
      <c r="W59" s="49">
        <f>IF(W58&lt;=X58,0,1)</f>
        <v>0</v>
      </c>
      <c r="X59" s="137">
        <f>IF(X58&lt;=W58,0,1)</f>
        <v>0</v>
      </c>
      <c r="Y59" s="39"/>
      <c r="Z59" s="40"/>
      <c r="AA59" s="41"/>
      <c r="AB59" s="43"/>
      <c r="AC59" s="43"/>
      <c r="AD59" s="43"/>
      <c r="AE59" s="44"/>
      <c r="AF59" s="51">
        <f>SUM(D58:D60,K58:K60,R58:R60)</f>
        <v>0</v>
      </c>
      <c r="AG59" s="46" t="s">
        <v>19</v>
      </c>
      <c r="AH59" s="51">
        <f>SUM(F58:F60,M58:M60,T58:T60)</f>
        <v>0</v>
      </c>
      <c r="AI59" s="52">
        <f>SUM(I58,P58,W58)</f>
        <v>0</v>
      </c>
      <c r="AJ59" s="46" t="s">
        <v>19</v>
      </c>
      <c r="AK59" s="47">
        <f>J58+Q58+X58</f>
        <v>0</v>
      </c>
      <c r="AL59" s="52">
        <f>SUM(I59,P59,W59)</f>
        <v>0</v>
      </c>
      <c r="AM59" s="46" t="s">
        <v>19</v>
      </c>
      <c r="AN59" s="47">
        <f>SUM(J59,Q59,X59)</f>
        <v>0</v>
      </c>
      <c r="AO59" s="53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84"/>
    </row>
    <row r="60" spans="1:59" ht="13.5" thickBot="1">
      <c r="A60" s="2"/>
      <c r="B60" s="136"/>
      <c r="C60" s="151"/>
      <c r="D60" s="134"/>
      <c r="E60" s="62" t="s">
        <v>19</v>
      </c>
      <c r="F60" s="133"/>
      <c r="G60" s="64">
        <f t="shared" si="28"/>
        <v>0</v>
      </c>
      <c r="H60" s="64">
        <f t="shared" si="29"/>
        <v>0</v>
      </c>
      <c r="I60" s="65"/>
      <c r="J60" s="132"/>
      <c r="K60" s="134"/>
      <c r="L60" s="62" t="s">
        <v>19</v>
      </c>
      <c r="M60" s="133"/>
      <c r="N60" s="64">
        <f t="shared" si="30"/>
        <v>0</v>
      </c>
      <c r="O60" s="64">
        <f t="shared" si="31"/>
        <v>0</v>
      </c>
      <c r="P60" s="65"/>
      <c r="Q60" s="132"/>
      <c r="R60" s="134"/>
      <c r="S60" s="62" t="s">
        <v>19</v>
      </c>
      <c r="T60" s="133"/>
      <c r="U60" s="64">
        <f>IF(R60&lt;=T60,0,1)</f>
        <v>0</v>
      </c>
      <c r="V60" s="64">
        <f>IF(T60&lt;=R60,0,1)</f>
        <v>0</v>
      </c>
      <c r="W60" s="65"/>
      <c r="X60" s="132"/>
      <c r="Y60" s="55"/>
      <c r="Z60" s="56"/>
      <c r="AA60" s="57"/>
      <c r="AB60" s="59"/>
      <c r="AC60" s="59"/>
      <c r="AD60" s="59"/>
      <c r="AE60" s="60"/>
      <c r="AF60" s="67"/>
      <c r="AG60" s="67"/>
      <c r="AH60" s="68"/>
      <c r="AI60" s="67"/>
      <c r="AJ60" s="67"/>
      <c r="AK60" s="68"/>
      <c r="AL60" s="67"/>
      <c r="AM60" s="67"/>
      <c r="AN60" s="68"/>
      <c r="AO60" s="68"/>
      <c r="AR60">
        <f>IF(AL59&lt;AN59,1,0)</f>
        <v>0</v>
      </c>
      <c r="AS60">
        <f>IF(AL59&lt;AN59,1,0)</f>
        <v>0</v>
      </c>
      <c r="AT60">
        <f>IF(AL59&lt;AN59,1,0)</f>
        <v>0</v>
      </c>
      <c r="BG60" s="84"/>
    </row>
    <row r="61" spans="3:59" ht="12.75">
      <c r="C61" s="131"/>
      <c r="BG61" s="84"/>
    </row>
    <row r="62" spans="26:59" ht="13.5" thickBot="1">
      <c r="Z62" s="150"/>
      <c r="AR62" t="s">
        <v>0</v>
      </c>
      <c r="AU62" t="s">
        <v>1</v>
      </c>
      <c r="BG62" s="84"/>
    </row>
    <row r="63" spans="1:59" ht="15" thickBot="1">
      <c r="A63" s="2"/>
      <c r="B63" s="3" t="s">
        <v>2</v>
      </c>
      <c r="C63" s="4"/>
      <c r="D63" s="5"/>
      <c r="E63" s="6" t="str">
        <f>B65</f>
        <v>A</v>
      </c>
      <c r="F63" s="7"/>
      <c r="G63" s="8"/>
      <c r="H63" s="8"/>
      <c r="I63" s="8"/>
      <c r="J63" s="8"/>
      <c r="K63" s="5"/>
      <c r="L63" s="9" t="str">
        <f>B68</f>
        <v>B</v>
      </c>
      <c r="M63" s="10"/>
      <c r="N63" s="11"/>
      <c r="O63" s="11"/>
      <c r="P63" s="11"/>
      <c r="Q63" s="11"/>
      <c r="R63" s="12"/>
      <c r="S63" s="9" t="str">
        <f>B71</f>
        <v>C</v>
      </c>
      <c r="T63" s="10"/>
      <c r="U63" s="11"/>
      <c r="V63" s="11"/>
      <c r="W63" s="11"/>
      <c r="X63" s="10"/>
      <c r="Y63" s="12"/>
      <c r="Z63" s="149" t="s">
        <v>60</v>
      </c>
      <c r="AA63" s="10"/>
      <c r="AB63" s="11"/>
      <c r="AC63" s="11"/>
      <c r="AD63" s="11"/>
      <c r="AE63" s="10"/>
      <c r="AF63" s="11"/>
      <c r="AG63" s="14" t="s">
        <v>4</v>
      </c>
      <c r="AH63" s="10"/>
      <c r="AI63" s="12"/>
      <c r="AJ63" s="14" t="s">
        <v>5</v>
      </c>
      <c r="AK63" s="10"/>
      <c r="AL63" s="11"/>
      <c r="AM63" s="14" t="s">
        <v>6</v>
      </c>
      <c r="AN63" s="10"/>
      <c r="AO63" s="15" t="s">
        <v>7</v>
      </c>
      <c r="AQ63" s="16"/>
      <c r="AR63" s="16" t="s">
        <v>8</v>
      </c>
      <c r="AS63" s="16" t="s">
        <v>9</v>
      </c>
      <c r="AT63" s="16" t="s">
        <v>10</v>
      </c>
      <c r="AU63" s="16"/>
      <c r="AV63" s="16" t="s">
        <v>11</v>
      </c>
      <c r="AW63" s="16"/>
      <c r="AX63" s="16" t="s">
        <v>12</v>
      </c>
      <c r="AY63" s="16" t="s">
        <v>13</v>
      </c>
      <c r="AZ63" s="16" t="s">
        <v>14</v>
      </c>
      <c r="BA63" s="16" t="s">
        <v>15</v>
      </c>
      <c r="BB63" s="16" t="s">
        <v>16</v>
      </c>
      <c r="BC63" s="16" t="s">
        <v>17</v>
      </c>
      <c r="BD63" s="16" t="s">
        <v>61</v>
      </c>
      <c r="BE63" s="16" t="s">
        <v>18</v>
      </c>
      <c r="BG63" s="84"/>
    </row>
    <row r="64" spans="2:59" ht="12.75">
      <c r="B64" s="18"/>
      <c r="C64" s="19"/>
      <c r="D64" s="20"/>
      <c r="E64" s="21"/>
      <c r="F64" s="22"/>
      <c r="G64" s="23"/>
      <c r="H64" s="24"/>
      <c r="I64" s="25"/>
      <c r="J64" s="26"/>
      <c r="K64" s="27">
        <f>F67</f>
        <v>0</v>
      </c>
      <c r="L64" s="28" t="s">
        <v>19</v>
      </c>
      <c r="M64" s="29">
        <f>D67</f>
        <v>0</v>
      </c>
      <c r="N64" s="30">
        <f>IF(K64&lt;=M64,0,1)</f>
        <v>0</v>
      </c>
      <c r="O64" s="30">
        <f>IF(M64&lt;=K64,0,1)</f>
        <v>0</v>
      </c>
      <c r="P64" s="31">
        <f>SUM(N64:N66)</f>
        <v>0</v>
      </c>
      <c r="Q64" s="31">
        <f>SUM(O64:O66)</f>
        <v>0</v>
      </c>
      <c r="R64" s="27">
        <f>F70</f>
        <v>0</v>
      </c>
      <c r="S64" s="28" t="s">
        <v>19</v>
      </c>
      <c r="T64" s="29">
        <f>D70</f>
        <v>0</v>
      </c>
      <c r="U64" s="30">
        <f aca="true" t="shared" si="32" ref="U64:U69">IF(R64&lt;=T64,0,1)</f>
        <v>0</v>
      </c>
      <c r="V64" s="30">
        <f aca="true" t="shared" si="33" ref="V64:V69">IF(T64&lt;=R64,0,1)</f>
        <v>0</v>
      </c>
      <c r="W64" s="31">
        <f>SUM(U64:U66)</f>
        <v>0</v>
      </c>
      <c r="X64" s="142">
        <f>SUM(V64:V66)</f>
        <v>0</v>
      </c>
      <c r="Y64" s="27">
        <f>F73</f>
        <v>0</v>
      </c>
      <c r="Z64" s="28" t="s">
        <v>19</v>
      </c>
      <c r="AA64" s="29">
        <f>D73</f>
        <v>0</v>
      </c>
      <c r="AB64" s="30">
        <f aca="true" t="shared" si="34" ref="AB64:AB72">IF(Y64&lt;=AA64,0,1)</f>
        <v>0</v>
      </c>
      <c r="AC64" s="30">
        <f aca="true" t="shared" si="35" ref="AC64:AC72">IF(AA64&lt;=Y64,0,1)</f>
        <v>0</v>
      </c>
      <c r="AD64" s="31">
        <f>SUM(AB64:AB66)</f>
        <v>0</v>
      </c>
      <c r="AE64" s="142">
        <f>SUM(AC64:AC66)</f>
        <v>0</v>
      </c>
      <c r="AF64" s="33"/>
      <c r="AG64" s="33"/>
      <c r="AH64" s="34"/>
      <c r="AI64" s="35"/>
      <c r="AJ64" s="33"/>
      <c r="AK64" s="34"/>
      <c r="AL64" s="36"/>
      <c r="AM64" s="36"/>
      <c r="AN64" s="36"/>
      <c r="AO64" s="37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84"/>
    </row>
    <row r="65" spans="2:59" ht="12.75">
      <c r="B65" s="38" t="s">
        <v>8</v>
      </c>
      <c r="D65" s="39"/>
      <c r="E65" s="40"/>
      <c r="F65" s="41"/>
      <c r="G65" s="42"/>
      <c r="H65" s="43"/>
      <c r="I65" s="43"/>
      <c r="J65" s="44"/>
      <c r="K65" s="45">
        <f>F68</f>
        <v>0</v>
      </c>
      <c r="L65" s="46" t="s">
        <v>19</v>
      </c>
      <c r="M65" s="47">
        <f>D68</f>
        <v>0</v>
      </c>
      <c r="N65" s="48">
        <f>IF(K65&lt;=M65,0,1)</f>
        <v>0</v>
      </c>
      <c r="O65" s="48">
        <f>IF(M65&lt;=K65,0,1)</f>
        <v>0</v>
      </c>
      <c r="P65" s="49">
        <f>IF(P64&lt;=Q64,0,1)</f>
        <v>0</v>
      </c>
      <c r="Q65" s="49">
        <f>IF(Q64&lt;=P64,0,1)</f>
        <v>0</v>
      </c>
      <c r="R65" s="45">
        <f>F71</f>
        <v>0</v>
      </c>
      <c r="S65" s="46" t="s">
        <v>19</v>
      </c>
      <c r="T65" s="47">
        <f>D71</f>
        <v>0</v>
      </c>
      <c r="U65" s="48">
        <f t="shared" si="32"/>
        <v>0</v>
      </c>
      <c r="V65" s="48">
        <f t="shared" si="33"/>
        <v>0</v>
      </c>
      <c r="W65" s="49">
        <f>IF(W64&lt;=X64,0,1)</f>
        <v>0</v>
      </c>
      <c r="X65" s="137">
        <f>IF(X64&lt;=W64,0,1)</f>
        <v>0</v>
      </c>
      <c r="Y65" s="45">
        <f>F74</f>
        <v>0</v>
      </c>
      <c r="Z65" s="46" t="s">
        <v>19</v>
      </c>
      <c r="AA65" s="47">
        <f>D74</f>
        <v>0</v>
      </c>
      <c r="AB65" s="48">
        <f t="shared" si="34"/>
        <v>0</v>
      </c>
      <c r="AC65" s="48">
        <f t="shared" si="35"/>
        <v>0</v>
      </c>
      <c r="AD65" s="49">
        <f>IF(AD64&lt;=AE64,0,1)</f>
        <v>0</v>
      </c>
      <c r="AE65" s="137">
        <f>IF(AE64&lt;=AD64,0,1)</f>
        <v>0</v>
      </c>
      <c r="AF65" s="51">
        <f>SUM(K64:K66,R64:R66,Y64:Y66)</f>
        <v>0</v>
      </c>
      <c r="AG65" s="46" t="s">
        <v>19</v>
      </c>
      <c r="AH65" s="51">
        <f>SUM(M64:M66,T64:T66,AA64:AA66)</f>
        <v>0</v>
      </c>
      <c r="AI65" s="52">
        <f>SUM(P64,W64,AD64)</f>
        <v>0</v>
      </c>
      <c r="AJ65" s="46" t="s">
        <v>19</v>
      </c>
      <c r="AK65" s="47">
        <f>Q64+X64+AE64</f>
        <v>0</v>
      </c>
      <c r="AL65" s="52">
        <f>SUM(P65,W65,AD65)</f>
        <v>0</v>
      </c>
      <c r="AM65" s="46" t="s">
        <v>19</v>
      </c>
      <c r="AN65" s="47">
        <f>SUM(Q65,X65,AE65)</f>
        <v>0</v>
      </c>
      <c r="AO65" s="53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84"/>
    </row>
    <row r="66" spans="2:59" ht="13.5" thickBot="1">
      <c r="B66" s="77"/>
      <c r="C66" s="146"/>
      <c r="D66" s="55"/>
      <c r="E66" s="56"/>
      <c r="F66" s="57"/>
      <c r="G66" s="58"/>
      <c r="H66" s="59"/>
      <c r="I66" s="59"/>
      <c r="J66" s="60"/>
      <c r="K66" s="61">
        <f>F69</f>
        <v>0</v>
      </c>
      <c r="L66" s="62" t="s">
        <v>19</v>
      </c>
      <c r="M66" s="63">
        <f>D69</f>
        <v>0</v>
      </c>
      <c r="N66" s="64">
        <f>IF(K66&lt;=M66,0,1)</f>
        <v>0</v>
      </c>
      <c r="O66" s="64">
        <f>IF(M66&lt;=K66,0,1)</f>
        <v>0</v>
      </c>
      <c r="P66" s="65"/>
      <c r="Q66" s="65"/>
      <c r="R66" s="45">
        <f>F72</f>
        <v>0</v>
      </c>
      <c r="S66" s="46" t="s">
        <v>19</v>
      </c>
      <c r="T66" s="47">
        <f>D72</f>
        <v>0</v>
      </c>
      <c r="U66" s="64">
        <f t="shared" si="32"/>
        <v>0</v>
      </c>
      <c r="V66" s="64">
        <f t="shared" si="33"/>
        <v>0</v>
      </c>
      <c r="W66" s="65"/>
      <c r="X66" s="132"/>
      <c r="Y66" s="45">
        <f>F75</f>
        <v>0</v>
      </c>
      <c r="Z66" s="62" t="s">
        <v>19</v>
      </c>
      <c r="AA66" s="47">
        <f>D75</f>
        <v>0</v>
      </c>
      <c r="AB66" s="64">
        <f t="shared" si="34"/>
        <v>0</v>
      </c>
      <c r="AC66" s="64">
        <f t="shared" si="35"/>
        <v>0</v>
      </c>
      <c r="AD66" s="65"/>
      <c r="AE66" s="132"/>
      <c r="AF66" s="67"/>
      <c r="AG66" s="67"/>
      <c r="AH66" s="68"/>
      <c r="AI66" s="69"/>
      <c r="AJ66" s="67"/>
      <c r="AK66" s="68"/>
      <c r="AL66" s="70"/>
      <c r="AM66" s="70"/>
      <c r="AN66" s="70"/>
      <c r="AO66" s="71"/>
      <c r="AR66">
        <f>IF(AL65&lt;AN65,1,0)</f>
        <v>0</v>
      </c>
      <c r="AS66">
        <f>IF(AL65&lt;AN65,1,0)</f>
        <v>0</v>
      </c>
      <c r="AT66">
        <f>IF(AL65&lt;AN65,1,0)</f>
        <v>0</v>
      </c>
      <c r="BG66" s="84"/>
    </row>
    <row r="67" spans="2:59" ht="12.75">
      <c r="B67" s="147"/>
      <c r="C67" s="84"/>
      <c r="D67" s="27"/>
      <c r="E67" s="28" t="s">
        <v>19</v>
      </c>
      <c r="F67" s="73"/>
      <c r="G67" s="30">
        <f aca="true" t="shared" si="36" ref="G67:G75">IF(D67&lt;=F67,0,1)</f>
        <v>0</v>
      </c>
      <c r="H67" s="30">
        <f aca="true" t="shared" si="37" ref="H67:H75">IF(F67&lt;=D67,0,1)</f>
        <v>0</v>
      </c>
      <c r="I67" s="31">
        <f>SUM(G67:G69)</f>
        <v>0</v>
      </c>
      <c r="J67" s="31">
        <f>SUM(H67:H69)</f>
        <v>0</v>
      </c>
      <c r="K67" s="20"/>
      <c r="L67" s="21"/>
      <c r="M67" s="22"/>
      <c r="N67" s="23"/>
      <c r="O67" s="24"/>
      <c r="P67" s="25"/>
      <c r="Q67" s="26"/>
      <c r="R67" s="27">
        <f>M70</f>
        <v>0</v>
      </c>
      <c r="S67" s="28" t="s">
        <v>19</v>
      </c>
      <c r="T67" s="29">
        <f>K70</f>
        <v>0</v>
      </c>
      <c r="U67" s="30">
        <f t="shared" si="32"/>
        <v>0</v>
      </c>
      <c r="V67" s="30">
        <f t="shared" si="33"/>
        <v>0</v>
      </c>
      <c r="W67" s="31">
        <f>SUM(U67:U69)</f>
        <v>0</v>
      </c>
      <c r="X67" s="142">
        <f>SUM(V67:V69)</f>
        <v>0</v>
      </c>
      <c r="Y67" s="27">
        <f>M73</f>
        <v>0</v>
      </c>
      <c r="Z67" s="28" t="s">
        <v>19</v>
      </c>
      <c r="AA67" s="29">
        <f>K73</f>
        <v>0</v>
      </c>
      <c r="AB67" s="30">
        <f t="shared" si="34"/>
        <v>0</v>
      </c>
      <c r="AC67" s="30">
        <f t="shared" si="35"/>
        <v>0</v>
      </c>
      <c r="AD67" s="31">
        <f>SUM(AB67:AB69)</f>
        <v>0</v>
      </c>
      <c r="AE67" s="142">
        <f>SUM(AC67:AC69)</f>
        <v>0</v>
      </c>
      <c r="AF67" s="33"/>
      <c r="AG67" s="33"/>
      <c r="AH67" s="34"/>
      <c r="AI67" s="35"/>
      <c r="AJ67" s="33"/>
      <c r="AK67" s="34"/>
      <c r="AL67" s="51"/>
      <c r="AM67" s="51"/>
      <c r="AN67" s="51"/>
      <c r="AO67" s="53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84"/>
    </row>
    <row r="68" spans="2:59" ht="12.75">
      <c r="B68" s="38" t="s">
        <v>9</v>
      </c>
      <c r="D68" s="45"/>
      <c r="E68" s="46" t="s">
        <v>19</v>
      </c>
      <c r="F68" s="74"/>
      <c r="G68" s="48">
        <f t="shared" si="36"/>
        <v>0</v>
      </c>
      <c r="H68" s="48">
        <f t="shared" si="37"/>
        <v>0</v>
      </c>
      <c r="I68" s="49">
        <f>IF(I67&lt;=J67,0,1)</f>
        <v>0</v>
      </c>
      <c r="J68" s="49">
        <f>IF(J67&lt;=I67,0,1)</f>
        <v>0</v>
      </c>
      <c r="K68" s="39"/>
      <c r="L68" s="40"/>
      <c r="M68" s="41"/>
      <c r="N68" s="42"/>
      <c r="O68" s="43"/>
      <c r="P68" s="43"/>
      <c r="Q68" s="44"/>
      <c r="R68" s="45">
        <f>M71</f>
        <v>0</v>
      </c>
      <c r="S68" s="46" t="s">
        <v>19</v>
      </c>
      <c r="T68" s="47">
        <f>K71</f>
        <v>0</v>
      </c>
      <c r="U68" s="48">
        <f t="shared" si="32"/>
        <v>0</v>
      </c>
      <c r="V68" s="48">
        <f t="shared" si="33"/>
        <v>0</v>
      </c>
      <c r="W68" s="49">
        <f>IF(W67&lt;=X67,0,1)</f>
        <v>0</v>
      </c>
      <c r="X68" s="137">
        <f>IF(X67&lt;=W67,0,1)</f>
        <v>0</v>
      </c>
      <c r="Y68" s="45">
        <f>M74</f>
        <v>0</v>
      </c>
      <c r="Z68" s="46" t="s">
        <v>19</v>
      </c>
      <c r="AA68" s="47">
        <f>K74</f>
        <v>0</v>
      </c>
      <c r="AB68" s="48">
        <f t="shared" si="34"/>
        <v>0</v>
      </c>
      <c r="AC68" s="48">
        <f t="shared" si="35"/>
        <v>0</v>
      </c>
      <c r="AD68" s="49">
        <f>IF(AD67&lt;=AE67,0,1)</f>
        <v>0</v>
      </c>
      <c r="AE68" s="137">
        <f>IF(AE67&lt;=AD67,0,1)</f>
        <v>0</v>
      </c>
      <c r="AF68" s="51">
        <f>SUM(D67:D69,R67:R69,Y67:Y69)</f>
        <v>0</v>
      </c>
      <c r="AG68" s="46" t="s">
        <v>19</v>
      </c>
      <c r="AH68" s="51">
        <f>SUM(F67:F69,T67:T69,AA67:AA69)</f>
        <v>0</v>
      </c>
      <c r="AI68" s="52">
        <f>SUM(I67,W67,AD67)</f>
        <v>0</v>
      </c>
      <c r="AJ68" s="46" t="s">
        <v>19</v>
      </c>
      <c r="AK68" s="47">
        <f>J67+X67+AE67</f>
        <v>0</v>
      </c>
      <c r="AL68" s="52">
        <f>SUM(I68,W68,AD68)</f>
        <v>0</v>
      </c>
      <c r="AM68" s="46" t="s">
        <v>19</v>
      </c>
      <c r="AN68" s="47">
        <f>SUM(J68,X68,AE68)</f>
        <v>0</v>
      </c>
      <c r="AO68" s="53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84"/>
    </row>
    <row r="69" spans="2:59" ht="13.5" thickBot="1">
      <c r="B69" s="77"/>
      <c r="C69" s="148"/>
      <c r="D69" s="61"/>
      <c r="E69" s="62" t="s">
        <v>19</v>
      </c>
      <c r="F69" s="75"/>
      <c r="G69" s="64">
        <f t="shared" si="36"/>
        <v>0</v>
      </c>
      <c r="H69" s="64">
        <f t="shared" si="37"/>
        <v>0</v>
      </c>
      <c r="I69" s="65"/>
      <c r="J69" s="65"/>
      <c r="K69" s="55"/>
      <c r="L69" s="56"/>
      <c r="M69" s="57"/>
      <c r="N69" s="58"/>
      <c r="O69" s="59"/>
      <c r="P69" s="59"/>
      <c r="Q69" s="60"/>
      <c r="R69" s="61">
        <f>M72</f>
        <v>0</v>
      </c>
      <c r="S69" s="62" t="s">
        <v>19</v>
      </c>
      <c r="T69" s="63">
        <f>K72</f>
        <v>0</v>
      </c>
      <c r="U69" s="64">
        <f t="shared" si="32"/>
        <v>0</v>
      </c>
      <c r="V69" s="64">
        <f t="shared" si="33"/>
        <v>0</v>
      </c>
      <c r="W69" s="65"/>
      <c r="X69" s="132"/>
      <c r="Y69" s="45">
        <f>M75</f>
        <v>0</v>
      </c>
      <c r="Z69" s="62" t="s">
        <v>19</v>
      </c>
      <c r="AA69" s="47">
        <f>K75</f>
        <v>0</v>
      </c>
      <c r="AB69" s="64">
        <f t="shared" si="34"/>
        <v>0</v>
      </c>
      <c r="AC69" s="64">
        <f t="shared" si="35"/>
        <v>0</v>
      </c>
      <c r="AD69" s="65"/>
      <c r="AE69" s="132"/>
      <c r="AF69" s="67"/>
      <c r="AG69" s="67"/>
      <c r="AH69" s="68"/>
      <c r="AI69" s="76"/>
      <c r="AJ69" s="67"/>
      <c r="AK69" s="68"/>
      <c r="AL69" s="70"/>
      <c r="AM69" s="70"/>
      <c r="AN69" s="70"/>
      <c r="AO69" s="71"/>
      <c r="AR69">
        <f>IF(AL68&lt;AN68,1,0)</f>
        <v>0</v>
      </c>
      <c r="AS69">
        <f>IF(AL68&lt;AN68,1,0)</f>
        <v>0</v>
      </c>
      <c r="AT69">
        <f>IF(AL68&lt;AN68,1,0)</f>
        <v>0</v>
      </c>
      <c r="BG69" s="84"/>
    </row>
    <row r="70" spans="2:59" ht="12.75">
      <c r="B70" s="147"/>
      <c r="C70" s="84"/>
      <c r="D70" s="27"/>
      <c r="E70" s="28" t="s">
        <v>19</v>
      </c>
      <c r="F70" s="73"/>
      <c r="G70" s="30">
        <f t="shared" si="36"/>
        <v>0</v>
      </c>
      <c r="H70" s="30">
        <f t="shared" si="37"/>
        <v>0</v>
      </c>
      <c r="I70" s="31">
        <f>SUM(G70:G72)</f>
        <v>0</v>
      </c>
      <c r="J70" s="31">
        <f>SUM(H70:H72)</f>
        <v>0</v>
      </c>
      <c r="K70" s="27"/>
      <c r="L70" s="28" t="s">
        <v>19</v>
      </c>
      <c r="M70" s="73"/>
      <c r="N70" s="30">
        <f aca="true" t="shared" si="38" ref="N70:N75">IF(K70&lt;=M70,0,1)</f>
        <v>0</v>
      </c>
      <c r="O70" s="30">
        <f aca="true" t="shared" si="39" ref="O70:O75">IF(M70&lt;=K70,0,1)</f>
        <v>0</v>
      </c>
      <c r="P70" s="31">
        <f>SUM(N70:N72)</f>
        <v>0</v>
      </c>
      <c r="Q70" s="31">
        <f>SUM(O70:O72)</f>
        <v>0</v>
      </c>
      <c r="R70" s="20"/>
      <c r="S70" s="21"/>
      <c r="T70" s="22"/>
      <c r="U70" s="23"/>
      <c r="V70" s="24"/>
      <c r="W70" s="25"/>
      <c r="X70" s="26"/>
      <c r="Y70" s="27">
        <f>T73</f>
        <v>0</v>
      </c>
      <c r="Z70" s="28" t="s">
        <v>19</v>
      </c>
      <c r="AA70" s="29">
        <f>R73</f>
        <v>0</v>
      </c>
      <c r="AB70" s="30">
        <f t="shared" si="34"/>
        <v>0</v>
      </c>
      <c r="AC70" s="30">
        <f t="shared" si="35"/>
        <v>0</v>
      </c>
      <c r="AD70" s="31">
        <f>SUM(AB70:AB72)</f>
        <v>0</v>
      </c>
      <c r="AE70" s="142">
        <f>SUM(AC70:AC72)</f>
        <v>0</v>
      </c>
      <c r="AF70" s="33"/>
      <c r="AG70" s="33"/>
      <c r="AH70" s="34"/>
      <c r="AI70" s="35"/>
      <c r="AJ70" s="33"/>
      <c r="AK70" s="34"/>
      <c r="AL70" s="51"/>
      <c r="AM70" s="51"/>
      <c r="AN70" s="51"/>
      <c r="AO70" s="53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84"/>
    </row>
    <row r="71" spans="2:59" ht="12.75">
      <c r="B71" s="38" t="s">
        <v>10</v>
      </c>
      <c r="D71" s="45"/>
      <c r="E71" s="46" t="s">
        <v>19</v>
      </c>
      <c r="F71" s="74"/>
      <c r="G71" s="48">
        <f t="shared" si="36"/>
        <v>0</v>
      </c>
      <c r="H71" s="48">
        <f t="shared" si="37"/>
        <v>0</v>
      </c>
      <c r="I71" s="49">
        <f>IF(I70&lt;=J70,0,1)</f>
        <v>0</v>
      </c>
      <c r="J71" s="49">
        <f>IF(J70&lt;=I70,0,1)</f>
        <v>0</v>
      </c>
      <c r="K71" s="45"/>
      <c r="L71" s="46" t="s">
        <v>19</v>
      </c>
      <c r="M71" s="74"/>
      <c r="N71" s="48">
        <f t="shared" si="38"/>
        <v>0</v>
      </c>
      <c r="O71" s="48">
        <f t="shared" si="39"/>
        <v>0</v>
      </c>
      <c r="P71" s="49">
        <f>IF(P70&lt;=Q70,0,1)</f>
        <v>0</v>
      </c>
      <c r="Q71" s="49">
        <f>IF(Q70&lt;=P70,0,1)</f>
        <v>0</v>
      </c>
      <c r="R71" s="39"/>
      <c r="S71" s="40"/>
      <c r="T71" s="41"/>
      <c r="U71" s="42"/>
      <c r="V71" s="43"/>
      <c r="W71" s="43"/>
      <c r="X71" s="44"/>
      <c r="Y71" s="45">
        <f>T74</f>
        <v>0</v>
      </c>
      <c r="Z71" s="46" t="s">
        <v>19</v>
      </c>
      <c r="AA71" s="47">
        <f>R74</f>
        <v>0</v>
      </c>
      <c r="AB71" s="48">
        <f t="shared" si="34"/>
        <v>0</v>
      </c>
      <c r="AC71" s="48">
        <f t="shared" si="35"/>
        <v>0</v>
      </c>
      <c r="AD71" s="49">
        <f>IF(AD70&lt;=AE70,0,1)</f>
        <v>0</v>
      </c>
      <c r="AE71" s="137">
        <f>IF(AE70&lt;=AD70,0,1)</f>
        <v>0</v>
      </c>
      <c r="AF71" s="51">
        <f>SUM(D70:D72,K70:K72,Y70:Y72)</f>
        <v>0</v>
      </c>
      <c r="AG71" s="46" t="s">
        <v>19</v>
      </c>
      <c r="AH71" s="51">
        <f>SUM(F70:F72,M70:M72,AA70:AA72)</f>
        <v>0</v>
      </c>
      <c r="AI71" s="52">
        <f>SUM(I70,P70,AD70)</f>
        <v>0</v>
      </c>
      <c r="AJ71" s="46" t="s">
        <v>19</v>
      </c>
      <c r="AK71" s="47">
        <f>J70+Q70+AE70</f>
        <v>0</v>
      </c>
      <c r="AL71" s="52">
        <f>SUM(I71,P71,AD71)</f>
        <v>0</v>
      </c>
      <c r="AM71" s="46" t="s">
        <v>19</v>
      </c>
      <c r="AN71" s="47">
        <f>SUM(J71,Q71,AE71)</f>
        <v>0</v>
      </c>
      <c r="AO71" s="53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20</v>
      </c>
      <c r="BG71" s="84"/>
    </row>
    <row r="72" spans="1:59" ht="13.5" thickBot="1">
      <c r="A72" s="2"/>
      <c r="B72" s="77"/>
      <c r="C72" s="146"/>
      <c r="D72" s="61"/>
      <c r="E72" s="62" t="s">
        <v>19</v>
      </c>
      <c r="F72" s="75"/>
      <c r="G72" s="64">
        <f t="shared" si="36"/>
        <v>0</v>
      </c>
      <c r="H72" s="64">
        <f t="shared" si="37"/>
        <v>0</v>
      </c>
      <c r="I72" s="65"/>
      <c r="J72" s="132"/>
      <c r="K72" s="145"/>
      <c r="L72" s="62" t="s">
        <v>19</v>
      </c>
      <c r="M72" s="75"/>
      <c r="N72" s="64">
        <f t="shared" si="38"/>
        <v>0</v>
      </c>
      <c r="O72" s="64">
        <f t="shared" si="39"/>
        <v>0</v>
      </c>
      <c r="P72" s="65"/>
      <c r="Q72" s="132"/>
      <c r="R72" s="55"/>
      <c r="S72" s="56"/>
      <c r="T72" s="57"/>
      <c r="U72" s="59"/>
      <c r="V72" s="59"/>
      <c r="W72" s="59"/>
      <c r="X72" s="60"/>
      <c r="Y72" s="45">
        <f>T75</f>
        <v>0</v>
      </c>
      <c r="Z72" s="62" t="s">
        <v>19</v>
      </c>
      <c r="AA72" s="47">
        <f>R75</f>
        <v>0</v>
      </c>
      <c r="AB72" s="64">
        <f t="shared" si="34"/>
        <v>0</v>
      </c>
      <c r="AC72" s="64">
        <f t="shared" si="35"/>
        <v>0</v>
      </c>
      <c r="AD72" s="65"/>
      <c r="AE72" s="132"/>
      <c r="AF72" s="67"/>
      <c r="AG72" s="67"/>
      <c r="AH72" s="68"/>
      <c r="AI72" s="69"/>
      <c r="AJ72" s="67"/>
      <c r="AK72" s="68"/>
      <c r="AL72" s="70"/>
      <c r="AM72" s="70"/>
      <c r="AN72" s="70"/>
      <c r="AO72" s="71"/>
      <c r="AR72">
        <f>IF(AL71&lt;AN71,1,0)</f>
        <v>0</v>
      </c>
      <c r="AS72">
        <f>IF(AL71&lt;AN71,1,0)</f>
        <v>0</v>
      </c>
      <c r="AT72">
        <f>IF(AL71&lt;AN71,1,0)</f>
        <v>0</v>
      </c>
      <c r="BG72" s="84"/>
    </row>
    <row r="73" spans="1:59" ht="12.75">
      <c r="A73" s="2"/>
      <c r="B73" s="144"/>
      <c r="C73" s="143"/>
      <c r="D73" s="45"/>
      <c r="E73" s="28" t="s">
        <v>19</v>
      </c>
      <c r="F73" s="138"/>
      <c r="G73" s="30">
        <f t="shared" si="36"/>
        <v>0</v>
      </c>
      <c r="H73" s="30">
        <f t="shared" si="37"/>
        <v>0</v>
      </c>
      <c r="I73" s="31">
        <f>SUM(G73:G75)</f>
        <v>0</v>
      </c>
      <c r="J73" s="142">
        <f>SUM(H73:H75)</f>
        <v>0</v>
      </c>
      <c r="K73" s="139"/>
      <c r="L73" s="28" t="s">
        <v>19</v>
      </c>
      <c r="M73" s="138"/>
      <c r="N73" s="30">
        <f t="shared" si="38"/>
        <v>0</v>
      </c>
      <c r="O73" s="30">
        <f t="shared" si="39"/>
        <v>0</v>
      </c>
      <c r="P73" s="31">
        <f>SUM(N73:N75)</f>
        <v>0</v>
      </c>
      <c r="Q73" s="142">
        <f>SUM(O73:O75)</f>
        <v>0</v>
      </c>
      <c r="R73" s="139"/>
      <c r="S73" s="28" t="s">
        <v>19</v>
      </c>
      <c r="T73" s="138"/>
      <c r="U73" s="30">
        <f>IF(R73&lt;=T73,0,1)</f>
        <v>0</v>
      </c>
      <c r="V73" s="30">
        <f>IF(T73&lt;=R73,0,1)</f>
        <v>0</v>
      </c>
      <c r="W73" s="31">
        <f>SUM(U73:U75)</f>
        <v>0</v>
      </c>
      <c r="X73" s="142">
        <f>SUM(V73:V75)</f>
        <v>0</v>
      </c>
      <c r="Y73" s="20"/>
      <c r="Z73" s="21"/>
      <c r="AA73" s="22"/>
      <c r="AB73" s="24"/>
      <c r="AC73" s="24"/>
      <c r="AD73" s="24"/>
      <c r="AE73" s="26"/>
      <c r="AF73" s="76"/>
      <c r="AG73" s="76"/>
      <c r="AH73" s="34"/>
      <c r="AI73" s="76"/>
      <c r="AJ73" s="76"/>
      <c r="AK73" s="34"/>
      <c r="AL73" s="76"/>
      <c r="AM73" s="76"/>
      <c r="AN73" s="34"/>
      <c r="AO73" s="34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84"/>
    </row>
    <row r="74" spans="1:59" ht="12.75">
      <c r="A74" s="2"/>
      <c r="B74" s="141" t="s">
        <v>60</v>
      </c>
      <c r="D74" s="45"/>
      <c r="E74" s="46" t="s">
        <v>19</v>
      </c>
      <c r="F74" s="138"/>
      <c r="G74" s="48">
        <f t="shared" si="36"/>
        <v>0</v>
      </c>
      <c r="H74" s="48">
        <f t="shared" si="37"/>
        <v>0</v>
      </c>
      <c r="I74" s="49">
        <f>IF(I73&lt;=J73,0,1)</f>
        <v>0</v>
      </c>
      <c r="J74" s="137">
        <f>IF(J73&lt;=I73,0,1)</f>
        <v>0</v>
      </c>
      <c r="K74" s="140"/>
      <c r="L74" s="46" t="s">
        <v>19</v>
      </c>
      <c r="M74" s="138"/>
      <c r="N74" s="48">
        <f t="shared" si="38"/>
        <v>0</v>
      </c>
      <c r="O74" s="48">
        <f t="shared" si="39"/>
        <v>0</v>
      </c>
      <c r="P74" s="49">
        <f>IF(P73&lt;=Q73,0,1)</f>
        <v>0</v>
      </c>
      <c r="Q74" s="137">
        <f>IF(Q73&lt;=P73,0,1)</f>
        <v>0</v>
      </c>
      <c r="R74" s="139"/>
      <c r="S74" s="46" t="s">
        <v>19</v>
      </c>
      <c r="T74" s="138"/>
      <c r="U74" s="48">
        <f>IF(R74&lt;=T74,0,1)</f>
        <v>0</v>
      </c>
      <c r="V74" s="48">
        <f>IF(T74&lt;=R74,0,1)</f>
        <v>0</v>
      </c>
      <c r="W74" s="49">
        <f>IF(W73&lt;=X73,0,1)</f>
        <v>0</v>
      </c>
      <c r="X74" s="137">
        <f>IF(X73&lt;=W73,0,1)</f>
        <v>0</v>
      </c>
      <c r="Y74" s="39"/>
      <c r="Z74" s="40"/>
      <c r="AA74" s="41"/>
      <c r="AB74" s="43"/>
      <c r="AC74" s="43"/>
      <c r="AD74" s="43"/>
      <c r="AE74" s="44"/>
      <c r="AF74" s="51">
        <f>SUM(D73:D75,K73:K75,R73:R75)</f>
        <v>0</v>
      </c>
      <c r="AG74" s="46" t="s">
        <v>19</v>
      </c>
      <c r="AH74" s="51">
        <f>SUM(F73:F75,M73:M75,T73:T75)</f>
        <v>0</v>
      </c>
      <c r="AI74" s="52">
        <f>SUM(I73,P73,W73)</f>
        <v>0</v>
      </c>
      <c r="AJ74" s="46" t="s">
        <v>19</v>
      </c>
      <c r="AK74" s="47">
        <f>J73+Q73+X73</f>
        <v>0</v>
      </c>
      <c r="AL74" s="52">
        <f>SUM(I74,P74,W74)</f>
        <v>0</v>
      </c>
      <c r="AM74" s="46" t="s">
        <v>19</v>
      </c>
      <c r="AN74" s="47">
        <f>SUM(J74,Q74,X74)</f>
        <v>0</v>
      </c>
      <c r="AO74" s="53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84"/>
    </row>
    <row r="75" spans="1:59" ht="13.5" thickBot="1">
      <c r="A75" s="2"/>
      <c r="B75" s="136"/>
      <c r="C75" s="135"/>
      <c r="D75" s="134"/>
      <c r="E75" s="62" t="s">
        <v>19</v>
      </c>
      <c r="F75" s="133"/>
      <c r="G75" s="64">
        <f t="shared" si="36"/>
        <v>0</v>
      </c>
      <c r="H75" s="64">
        <f t="shared" si="37"/>
        <v>0</v>
      </c>
      <c r="I75" s="65"/>
      <c r="J75" s="132"/>
      <c r="K75" s="134"/>
      <c r="L75" s="62" t="s">
        <v>19</v>
      </c>
      <c r="M75" s="133"/>
      <c r="N75" s="64">
        <f t="shared" si="38"/>
        <v>0</v>
      </c>
      <c r="O75" s="64">
        <f t="shared" si="39"/>
        <v>0</v>
      </c>
      <c r="P75" s="65"/>
      <c r="Q75" s="132"/>
      <c r="R75" s="134"/>
      <c r="S75" s="62" t="s">
        <v>19</v>
      </c>
      <c r="T75" s="133"/>
      <c r="U75" s="64">
        <f>IF(R75&lt;=T75,0,1)</f>
        <v>0</v>
      </c>
      <c r="V75" s="64">
        <f>IF(T75&lt;=R75,0,1)</f>
        <v>0</v>
      </c>
      <c r="W75" s="65"/>
      <c r="X75" s="132"/>
      <c r="Y75" s="55"/>
      <c r="Z75" s="56"/>
      <c r="AA75" s="57"/>
      <c r="AB75" s="59"/>
      <c r="AC75" s="59"/>
      <c r="AD75" s="59"/>
      <c r="AE75" s="60"/>
      <c r="AF75" s="67"/>
      <c r="AG75" s="67"/>
      <c r="AH75" s="68"/>
      <c r="AI75" s="67"/>
      <c r="AJ75" s="67"/>
      <c r="AK75" s="68"/>
      <c r="AL75" s="67"/>
      <c r="AM75" s="67"/>
      <c r="AN75" s="68"/>
      <c r="AO75" s="68"/>
      <c r="AR75">
        <f>IF(AL74&lt;AN74,1,0)</f>
        <v>0</v>
      </c>
      <c r="AS75">
        <f>IF(AL74&lt;AN74,1,0)</f>
        <v>0</v>
      </c>
      <c r="AT75">
        <f>IF(AL74&lt;AN74,1,0)</f>
        <v>0</v>
      </c>
      <c r="BG75" s="84"/>
    </row>
    <row r="76" spans="3:59" ht="12.75">
      <c r="C76" s="131"/>
      <c r="BG76" s="84"/>
    </row>
    <row r="77" spans="26:59" ht="13.5" thickBot="1">
      <c r="Z77" s="150"/>
      <c r="AR77" t="s">
        <v>0</v>
      </c>
      <c r="AU77" t="s">
        <v>1</v>
      </c>
      <c r="BG77" s="84"/>
    </row>
    <row r="78" spans="1:59" ht="15" thickBot="1">
      <c r="A78" s="2"/>
      <c r="B78" s="3" t="s">
        <v>2</v>
      </c>
      <c r="C78" s="4" t="s">
        <v>62</v>
      </c>
      <c r="D78" s="5"/>
      <c r="E78" s="6" t="str">
        <f>B80</f>
        <v>A</v>
      </c>
      <c r="F78" s="7"/>
      <c r="G78" s="8"/>
      <c r="H78" s="8"/>
      <c r="I78" s="8"/>
      <c r="J78" s="8"/>
      <c r="K78" s="5"/>
      <c r="L78" s="9" t="str">
        <f>B83</f>
        <v>B</v>
      </c>
      <c r="M78" s="10"/>
      <c r="N78" s="11"/>
      <c r="O78" s="11"/>
      <c r="P78" s="11"/>
      <c r="Q78" s="11"/>
      <c r="R78" s="12"/>
      <c r="S78" s="9" t="str">
        <f>B86</f>
        <v>C</v>
      </c>
      <c r="T78" s="10"/>
      <c r="U78" s="11"/>
      <c r="V78" s="11"/>
      <c r="W78" s="11"/>
      <c r="X78" s="10"/>
      <c r="Y78" s="12"/>
      <c r="Z78" s="149" t="s">
        <v>60</v>
      </c>
      <c r="AA78" s="10"/>
      <c r="AB78" s="11"/>
      <c r="AC78" s="11"/>
      <c r="AD78" s="11"/>
      <c r="AE78" s="10"/>
      <c r="AF78" s="11"/>
      <c r="AG78" s="14" t="s">
        <v>4</v>
      </c>
      <c r="AH78" s="10"/>
      <c r="AI78" s="12"/>
      <c r="AJ78" s="14" t="s">
        <v>5</v>
      </c>
      <c r="AK78" s="10"/>
      <c r="AL78" s="11"/>
      <c r="AM78" s="14" t="s">
        <v>6</v>
      </c>
      <c r="AN78" s="10"/>
      <c r="AO78" s="15" t="s">
        <v>7</v>
      </c>
      <c r="AQ78" s="16"/>
      <c r="AR78" s="16" t="s">
        <v>8</v>
      </c>
      <c r="AS78" s="16" t="s">
        <v>9</v>
      </c>
      <c r="AT78" s="16" t="s">
        <v>10</v>
      </c>
      <c r="AU78" s="16"/>
      <c r="AV78" s="16" t="s">
        <v>11</v>
      </c>
      <c r="AW78" s="16"/>
      <c r="AX78" s="16" t="s">
        <v>12</v>
      </c>
      <c r="AY78" s="16" t="s">
        <v>13</v>
      </c>
      <c r="AZ78" s="16" t="s">
        <v>14</v>
      </c>
      <c r="BA78" s="16" t="s">
        <v>15</v>
      </c>
      <c r="BB78" s="16" t="s">
        <v>16</v>
      </c>
      <c r="BC78" s="16" t="s">
        <v>17</v>
      </c>
      <c r="BD78" s="16" t="s">
        <v>61</v>
      </c>
      <c r="BE78" s="16" t="s">
        <v>18</v>
      </c>
      <c r="BG78" s="84"/>
    </row>
    <row r="79" spans="2:59" ht="12.75">
      <c r="B79" s="18"/>
      <c r="C79" s="19"/>
      <c r="D79" s="20"/>
      <c r="E79" s="21"/>
      <c r="F79" s="22"/>
      <c r="G79" s="23"/>
      <c r="H79" s="24"/>
      <c r="I79" s="25"/>
      <c r="J79" s="26"/>
      <c r="K79" s="27">
        <f>F82</f>
        <v>0</v>
      </c>
      <c r="L79" s="28" t="s">
        <v>19</v>
      </c>
      <c r="M79" s="29">
        <f>D82</f>
        <v>0</v>
      </c>
      <c r="N79" s="30">
        <f>IF(K79&lt;=M79,0,1)</f>
        <v>0</v>
      </c>
      <c r="O79" s="30">
        <f>IF(M79&lt;=K79,0,1)</f>
        <v>0</v>
      </c>
      <c r="P79" s="31">
        <f>SUM(N79:N81)</f>
        <v>0</v>
      </c>
      <c r="Q79" s="31">
        <f>SUM(O79:O81)</f>
        <v>0</v>
      </c>
      <c r="R79" s="27">
        <f>F85</f>
        <v>0</v>
      </c>
      <c r="S79" s="28" t="s">
        <v>19</v>
      </c>
      <c r="T79" s="29">
        <f>D85</f>
        <v>0</v>
      </c>
      <c r="U79" s="30">
        <f aca="true" t="shared" si="40" ref="U79:U84">IF(R79&lt;=T79,0,1)</f>
        <v>0</v>
      </c>
      <c r="V79" s="30">
        <f aca="true" t="shared" si="41" ref="V79:V84">IF(T79&lt;=R79,0,1)</f>
        <v>0</v>
      </c>
      <c r="W79" s="31">
        <f>SUM(U79:U81)</f>
        <v>0</v>
      </c>
      <c r="X79" s="142">
        <f>SUM(V79:V81)</f>
        <v>0</v>
      </c>
      <c r="Y79" s="27">
        <f>F88</f>
        <v>0</v>
      </c>
      <c r="Z79" s="28" t="s">
        <v>19</v>
      </c>
      <c r="AA79" s="29">
        <f>D88</f>
        <v>0</v>
      </c>
      <c r="AB79" s="30">
        <f aca="true" t="shared" si="42" ref="AB79:AB87">IF(Y79&lt;=AA79,0,1)</f>
        <v>0</v>
      </c>
      <c r="AC79" s="30">
        <f aca="true" t="shared" si="43" ref="AC79:AC87">IF(AA79&lt;=Y79,0,1)</f>
        <v>0</v>
      </c>
      <c r="AD79" s="31">
        <f>SUM(AB79:AB81)</f>
        <v>0</v>
      </c>
      <c r="AE79" s="142">
        <f>SUM(AC79:AC81)</f>
        <v>0</v>
      </c>
      <c r="AF79" s="33"/>
      <c r="AG79" s="33"/>
      <c r="AH79" s="34"/>
      <c r="AI79" s="35"/>
      <c r="AJ79" s="33"/>
      <c r="AK79" s="34"/>
      <c r="AL79" s="36"/>
      <c r="AM79" s="36"/>
      <c r="AN79" s="36"/>
      <c r="AO79" s="37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84"/>
    </row>
    <row r="80" spans="2:59" ht="12.75">
      <c r="B80" s="38" t="s">
        <v>8</v>
      </c>
      <c r="D80" s="39"/>
      <c r="E80" s="40"/>
      <c r="F80" s="41"/>
      <c r="G80" s="42"/>
      <c r="H80" s="43"/>
      <c r="I80" s="43"/>
      <c r="J80" s="44"/>
      <c r="K80" s="45">
        <f>F83</f>
        <v>0</v>
      </c>
      <c r="L80" s="46" t="s">
        <v>19</v>
      </c>
      <c r="M80" s="47">
        <f>D83</f>
        <v>0</v>
      </c>
      <c r="N80" s="48">
        <f>IF(K80&lt;=M80,0,1)</f>
        <v>0</v>
      </c>
      <c r="O80" s="48">
        <f>IF(M80&lt;=K80,0,1)</f>
        <v>0</v>
      </c>
      <c r="P80" s="49">
        <f>IF(P79&lt;=Q79,0,1)</f>
        <v>0</v>
      </c>
      <c r="Q80" s="49">
        <f>IF(Q79&lt;=P79,0,1)</f>
        <v>0</v>
      </c>
      <c r="R80" s="45">
        <f>F86</f>
        <v>0</v>
      </c>
      <c r="S80" s="46" t="s">
        <v>19</v>
      </c>
      <c r="T80" s="47">
        <f>D86</f>
        <v>0</v>
      </c>
      <c r="U80" s="48">
        <f t="shared" si="40"/>
        <v>0</v>
      </c>
      <c r="V80" s="48">
        <f t="shared" si="41"/>
        <v>0</v>
      </c>
      <c r="W80" s="49">
        <f>IF(W79&lt;=X79,0,1)</f>
        <v>0</v>
      </c>
      <c r="X80" s="137">
        <f>IF(X79&lt;=W79,0,1)</f>
        <v>0</v>
      </c>
      <c r="Y80" s="45">
        <f>F89</f>
        <v>0</v>
      </c>
      <c r="Z80" s="46" t="s">
        <v>19</v>
      </c>
      <c r="AA80" s="47">
        <f>D89</f>
        <v>0</v>
      </c>
      <c r="AB80" s="48">
        <f t="shared" si="42"/>
        <v>0</v>
      </c>
      <c r="AC80" s="48">
        <f t="shared" si="43"/>
        <v>0</v>
      </c>
      <c r="AD80" s="49">
        <f>IF(AD79&lt;=AE79,0,1)</f>
        <v>0</v>
      </c>
      <c r="AE80" s="137">
        <f>IF(AE79&lt;=AD79,0,1)</f>
        <v>0</v>
      </c>
      <c r="AF80" s="51">
        <f>SUM(K79:K81,R79:R81,Y79:Y81)</f>
        <v>0</v>
      </c>
      <c r="AG80" s="46" t="s">
        <v>19</v>
      </c>
      <c r="AH80" s="51">
        <f>SUM(M79:M81,T79:T81,AA79:AA81)</f>
        <v>0</v>
      </c>
      <c r="AI80" s="52">
        <f>SUM(P79,W79,AD79)</f>
        <v>0</v>
      </c>
      <c r="AJ80" s="46" t="s">
        <v>19</v>
      </c>
      <c r="AK80" s="47">
        <f>Q79+X79+AE79</f>
        <v>0</v>
      </c>
      <c r="AL80" s="52">
        <f>SUM(P80,W80,AD80)</f>
        <v>0</v>
      </c>
      <c r="AM80" s="46" t="s">
        <v>19</v>
      </c>
      <c r="AN80" s="47">
        <f>SUM(Q80,X80,AE80)</f>
        <v>0</v>
      </c>
      <c r="AO80" s="53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84"/>
    </row>
    <row r="81" spans="2:59" ht="13.5" thickBot="1">
      <c r="B81" s="77"/>
      <c r="C81" s="146"/>
      <c r="D81" s="55"/>
      <c r="E81" s="56"/>
      <c r="F81" s="57"/>
      <c r="G81" s="58"/>
      <c r="H81" s="59"/>
      <c r="I81" s="59"/>
      <c r="J81" s="60"/>
      <c r="K81" s="61">
        <f>F84</f>
        <v>0</v>
      </c>
      <c r="L81" s="62" t="s">
        <v>19</v>
      </c>
      <c r="M81" s="63">
        <f>D84</f>
        <v>0</v>
      </c>
      <c r="N81" s="64">
        <f>IF(K81&lt;=M81,0,1)</f>
        <v>0</v>
      </c>
      <c r="O81" s="64">
        <f>IF(M81&lt;=K81,0,1)</f>
        <v>0</v>
      </c>
      <c r="P81" s="65"/>
      <c r="Q81" s="65"/>
      <c r="R81" s="45">
        <f>F87</f>
        <v>0</v>
      </c>
      <c r="S81" s="46" t="s">
        <v>19</v>
      </c>
      <c r="T81" s="47">
        <f>D87</f>
        <v>0</v>
      </c>
      <c r="U81" s="64">
        <f t="shared" si="40"/>
        <v>0</v>
      </c>
      <c r="V81" s="64">
        <f t="shared" si="41"/>
        <v>0</v>
      </c>
      <c r="W81" s="65"/>
      <c r="X81" s="132"/>
      <c r="Y81" s="45">
        <f>F90</f>
        <v>0</v>
      </c>
      <c r="Z81" s="62" t="s">
        <v>19</v>
      </c>
      <c r="AA81" s="47">
        <f>D90</f>
        <v>0</v>
      </c>
      <c r="AB81" s="64">
        <f t="shared" si="42"/>
        <v>0</v>
      </c>
      <c r="AC81" s="64">
        <f t="shared" si="43"/>
        <v>0</v>
      </c>
      <c r="AD81" s="65"/>
      <c r="AE81" s="132"/>
      <c r="AF81" s="67"/>
      <c r="AG81" s="67"/>
      <c r="AH81" s="68"/>
      <c r="AI81" s="69"/>
      <c r="AJ81" s="67"/>
      <c r="AK81" s="68"/>
      <c r="AL81" s="70"/>
      <c r="AM81" s="70"/>
      <c r="AN81" s="70"/>
      <c r="AO81" s="71"/>
      <c r="AR81">
        <f>IF(AL80&lt;AN80,1,0)</f>
        <v>0</v>
      </c>
      <c r="AS81">
        <f>IF(AL80&lt;AN80,1,0)</f>
        <v>0</v>
      </c>
      <c r="AT81">
        <f>IF(AL80&lt;AN80,1,0)</f>
        <v>0</v>
      </c>
      <c r="BG81" s="84"/>
    </row>
    <row r="82" spans="2:59" ht="12.75">
      <c r="B82" s="147"/>
      <c r="C82" s="84"/>
      <c r="D82" s="27"/>
      <c r="E82" s="28" t="s">
        <v>19</v>
      </c>
      <c r="F82" s="73"/>
      <c r="G82" s="30">
        <f aca="true" t="shared" si="44" ref="G82:G90">IF(D82&lt;=F82,0,1)</f>
        <v>0</v>
      </c>
      <c r="H82" s="30">
        <f aca="true" t="shared" si="45" ref="H82:H90">IF(F82&lt;=D82,0,1)</f>
        <v>0</v>
      </c>
      <c r="I82" s="31">
        <f>SUM(G82:G84)</f>
        <v>0</v>
      </c>
      <c r="J82" s="31">
        <f>SUM(H82:H84)</f>
        <v>0</v>
      </c>
      <c r="K82" s="20"/>
      <c r="L82" s="21"/>
      <c r="M82" s="22"/>
      <c r="N82" s="23"/>
      <c r="O82" s="24"/>
      <c r="P82" s="25"/>
      <c r="Q82" s="26"/>
      <c r="R82" s="27">
        <f>M85</f>
        <v>0</v>
      </c>
      <c r="S82" s="28" t="s">
        <v>19</v>
      </c>
      <c r="T82" s="29">
        <f>K85</f>
        <v>0</v>
      </c>
      <c r="U82" s="30">
        <f t="shared" si="40"/>
        <v>0</v>
      </c>
      <c r="V82" s="30">
        <f t="shared" si="41"/>
        <v>0</v>
      </c>
      <c r="W82" s="31">
        <f>SUM(U82:U84)</f>
        <v>0</v>
      </c>
      <c r="X82" s="142">
        <f>SUM(V82:V84)</f>
        <v>0</v>
      </c>
      <c r="Y82" s="27">
        <f>M88</f>
        <v>0</v>
      </c>
      <c r="Z82" s="28" t="s">
        <v>19</v>
      </c>
      <c r="AA82" s="29">
        <f>K88</f>
        <v>0</v>
      </c>
      <c r="AB82" s="30">
        <f t="shared" si="42"/>
        <v>0</v>
      </c>
      <c r="AC82" s="30">
        <f t="shared" si="43"/>
        <v>0</v>
      </c>
      <c r="AD82" s="31">
        <f>SUM(AB82:AB84)</f>
        <v>0</v>
      </c>
      <c r="AE82" s="142">
        <f>SUM(AC82:AC84)</f>
        <v>0</v>
      </c>
      <c r="AF82" s="33"/>
      <c r="AG82" s="33"/>
      <c r="AH82" s="34"/>
      <c r="AI82" s="35"/>
      <c r="AJ82" s="33"/>
      <c r="AK82" s="34"/>
      <c r="AL82" s="51"/>
      <c r="AM82" s="51"/>
      <c r="AN82" s="51"/>
      <c r="AO82" s="53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84"/>
    </row>
    <row r="83" spans="2:59" ht="12.75">
      <c r="B83" s="38" t="s">
        <v>9</v>
      </c>
      <c r="D83" s="45"/>
      <c r="E83" s="46" t="s">
        <v>19</v>
      </c>
      <c r="F83" s="74"/>
      <c r="G83" s="48">
        <f t="shared" si="44"/>
        <v>0</v>
      </c>
      <c r="H83" s="48">
        <f t="shared" si="45"/>
        <v>0</v>
      </c>
      <c r="I83" s="49">
        <f>IF(I82&lt;=J82,0,1)</f>
        <v>0</v>
      </c>
      <c r="J83" s="49">
        <f>IF(J82&lt;=I82,0,1)</f>
        <v>0</v>
      </c>
      <c r="K83" s="39"/>
      <c r="L83" s="40"/>
      <c r="M83" s="41"/>
      <c r="N83" s="42"/>
      <c r="O83" s="43"/>
      <c r="P83" s="43"/>
      <c r="Q83" s="44"/>
      <c r="R83" s="45">
        <f>M86</f>
        <v>0</v>
      </c>
      <c r="S83" s="46" t="s">
        <v>19</v>
      </c>
      <c r="T83" s="47">
        <f>K86</f>
        <v>0</v>
      </c>
      <c r="U83" s="48">
        <f t="shared" si="40"/>
        <v>0</v>
      </c>
      <c r="V83" s="48">
        <f t="shared" si="41"/>
        <v>0</v>
      </c>
      <c r="W83" s="49">
        <f>IF(W82&lt;=X82,0,1)</f>
        <v>0</v>
      </c>
      <c r="X83" s="137">
        <f>IF(X82&lt;=W82,0,1)</f>
        <v>0</v>
      </c>
      <c r="Y83" s="45">
        <f>M89</f>
        <v>0</v>
      </c>
      <c r="Z83" s="46" t="s">
        <v>19</v>
      </c>
      <c r="AA83" s="47">
        <f>K89</f>
        <v>0</v>
      </c>
      <c r="AB83" s="48">
        <f t="shared" si="42"/>
        <v>0</v>
      </c>
      <c r="AC83" s="48">
        <f t="shared" si="43"/>
        <v>0</v>
      </c>
      <c r="AD83" s="49">
        <f>IF(AD82&lt;=AE82,0,1)</f>
        <v>0</v>
      </c>
      <c r="AE83" s="137">
        <f>IF(AE82&lt;=AD82,0,1)</f>
        <v>0</v>
      </c>
      <c r="AF83" s="51">
        <f>SUM(D82:D84,R82:R84,Y82:Y84)</f>
        <v>0</v>
      </c>
      <c r="AG83" s="46" t="s">
        <v>19</v>
      </c>
      <c r="AH83" s="51">
        <f>SUM(F82:F84,T82:T84,AA82:AA84)</f>
        <v>0</v>
      </c>
      <c r="AI83" s="52">
        <f>SUM(I82,W82,AD82)</f>
        <v>0</v>
      </c>
      <c r="AJ83" s="46" t="s">
        <v>19</v>
      </c>
      <c r="AK83" s="47">
        <f>J82+X82+AE82</f>
        <v>0</v>
      </c>
      <c r="AL83" s="52">
        <f>SUM(I83,W83,AD83)</f>
        <v>0</v>
      </c>
      <c r="AM83" s="46" t="s">
        <v>19</v>
      </c>
      <c r="AN83" s="47">
        <f>SUM(J83,X83,AE83)</f>
        <v>0</v>
      </c>
      <c r="AO83" s="53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84"/>
    </row>
    <row r="84" spans="2:59" ht="13.5" thickBot="1">
      <c r="B84" s="77"/>
      <c r="C84" s="148"/>
      <c r="D84" s="61"/>
      <c r="E84" s="62" t="s">
        <v>19</v>
      </c>
      <c r="F84" s="75"/>
      <c r="G84" s="64">
        <f t="shared" si="44"/>
        <v>0</v>
      </c>
      <c r="H84" s="64">
        <f t="shared" si="45"/>
        <v>0</v>
      </c>
      <c r="I84" s="65"/>
      <c r="J84" s="65"/>
      <c r="K84" s="55"/>
      <c r="L84" s="56"/>
      <c r="M84" s="57"/>
      <c r="N84" s="58"/>
      <c r="O84" s="59"/>
      <c r="P84" s="59"/>
      <c r="Q84" s="60"/>
      <c r="R84" s="61">
        <f>M87</f>
        <v>0</v>
      </c>
      <c r="S84" s="62" t="s">
        <v>19</v>
      </c>
      <c r="T84" s="63">
        <f>K87</f>
        <v>0</v>
      </c>
      <c r="U84" s="64">
        <f t="shared" si="40"/>
        <v>0</v>
      </c>
      <c r="V84" s="64">
        <f t="shared" si="41"/>
        <v>0</v>
      </c>
      <c r="W84" s="65"/>
      <c r="X84" s="132"/>
      <c r="Y84" s="45">
        <f>M90</f>
        <v>0</v>
      </c>
      <c r="Z84" s="62" t="s">
        <v>19</v>
      </c>
      <c r="AA84" s="47">
        <f>K90</f>
        <v>0</v>
      </c>
      <c r="AB84" s="64">
        <f t="shared" si="42"/>
        <v>0</v>
      </c>
      <c r="AC84" s="64">
        <f t="shared" si="43"/>
        <v>0</v>
      </c>
      <c r="AD84" s="65"/>
      <c r="AE84" s="132"/>
      <c r="AF84" s="67"/>
      <c r="AG84" s="67"/>
      <c r="AH84" s="68"/>
      <c r="AI84" s="76"/>
      <c r="AJ84" s="67"/>
      <c r="AK84" s="68"/>
      <c r="AL84" s="70"/>
      <c r="AM84" s="70"/>
      <c r="AN84" s="70"/>
      <c r="AO84" s="71"/>
      <c r="AR84">
        <f>IF(AL83&lt;AN83,1,0)</f>
        <v>0</v>
      </c>
      <c r="AS84">
        <f>IF(AL83&lt;AN83,1,0)</f>
        <v>0</v>
      </c>
      <c r="AT84">
        <f>IF(AL83&lt;AN83,1,0)</f>
        <v>0</v>
      </c>
      <c r="BG84" s="84"/>
    </row>
    <row r="85" spans="2:59" ht="12.75">
      <c r="B85" s="147"/>
      <c r="C85" s="84"/>
      <c r="D85" s="27"/>
      <c r="E85" s="28" t="s">
        <v>19</v>
      </c>
      <c r="F85" s="73"/>
      <c r="G85" s="30">
        <f t="shared" si="44"/>
        <v>0</v>
      </c>
      <c r="H85" s="30">
        <f t="shared" si="45"/>
        <v>0</v>
      </c>
      <c r="I85" s="31">
        <f>SUM(G85:G87)</f>
        <v>0</v>
      </c>
      <c r="J85" s="31">
        <f>SUM(H85:H87)</f>
        <v>0</v>
      </c>
      <c r="K85" s="27"/>
      <c r="L85" s="28" t="s">
        <v>19</v>
      </c>
      <c r="M85" s="73"/>
      <c r="N85" s="30">
        <f aca="true" t="shared" si="46" ref="N85:N90">IF(K85&lt;=M85,0,1)</f>
        <v>0</v>
      </c>
      <c r="O85" s="30">
        <f aca="true" t="shared" si="47" ref="O85:O90">IF(M85&lt;=K85,0,1)</f>
        <v>0</v>
      </c>
      <c r="P85" s="31">
        <f>SUM(N85:N87)</f>
        <v>0</v>
      </c>
      <c r="Q85" s="31">
        <f>SUM(O85:O87)</f>
        <v>0</v>
      </c>
      <c r="R85" s="20"/>
      <c r="S85" s="21"/>
      <c r="T85" s="22"/>
      <c r="U85" s="23"/>
      <c r="V85" s="24"/>
      <c r="W85" s="25"/>
      <c r="X85" s="26"/>
      <c r="Y85" s="27">
        <f>T88</f>
        <v>0</v>
      </c>
      <c r="Z85" s="28" t="s">
        <v>19</v>
      </c>
      <c r="AA85" s="29">
        <f>R88</f>
        <v>0</v>
      </c>
      <c r="AB85" s="30">
        <f t="shared" si="42"/>
        <v>0</v>
      </c>
      <c r="AC85" s="30">
        <f t="shared" si="43"/>
        <v>0</v>
      </c>
      <c r="AD85" s="31">
        <f>SUM(AB85:AB87)</f>
        <v>0</v>
      </c>
      <c r="AE85" s="142">
        <f>SUM(AC85:AC87)</f>
        <v>0</v>
      </c>
      <c r="AF85" s="33"/>
      <c r="AG85" s="33"/>
      <c r="AH85" s="34"/>
      <c r="AI85" s="35"/>
      <c r="AJ85" s="33"/>
      <c r="AK85" s="34"/>
      <c r="AL85" s="51"/>
      <c r="AM85" s="51"/>
      <c r="AN85" s="51"/>
      <c r="AO85" s="53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84"/>
    </row>
    <row r="86" spans="2:59" ht="12.75">
      <c r="B86" s="38" t="s">
        <v>10</v>
      </c>
      <c r="D86" s="45"/>
      <c r="E86" s="46" t="s">
        <v>19</v>
      </c>
      <c r="F86" s="74"/>
      <c r="G86" s="48">
        <f t="shared" si="44"/>
        <v>0</v>
      </c>
      <c r="H86" s="48">
        <f t="shared" si="45"/>
        <v>0</v>
      </c>
      <c r="I86" s="49">
        <f>IF(I85&lt;=J85,0,1)</f>
        <v>0</v>
      </c>
      <c r="J86" s="49">
        <f>IF(J85&lt;=I85,0,1)</f>
        <v>0</v>
      </c>
      <c r="K86" s="45"/>
      <c r="L86" s="46" t="s">
        <v>19</v>
      </c>
      <c r="M86" s="74"/>
      <c r="N86" s="48">
        <f t="shared" si="46"/>
        <v>0</v>
      </c>
      <c r="O86" s="48">
        <f t="shared" si="47"/>
        <v>0</v>
      </c>
      <c r="P86" s="49">
        <f>IF(P85&lt;=Q85,0,1)</f>
        <v>0</v>
      </c>
      <c r="Q86" s="49">
        <f>IF(Q85&lt;=P85,0,1)</f>
        <v>0</v>
      </c>
      <c r="R86" s="39"/>
      <c r="S86" s="40"/>
      <c r="T86" s="41"/>
      <c r="U86" s="42"/>
      <c r="V86" s="43"/>
      <c r="W86" s="43"/>
      <c r="X86" s="44"/>
      <c r="Y86" s="45">
        <f>T89</f>
        <v>0</v>
      </c>
      <c r="Z86" s="46" t="s">
        <v>19</v>
      </c>
      <c r="AA86" s="47">
        <f>R89</f>
        <v>0</v>
      </c>
      <c r="AB86" s="48">
        <f t="shared" si="42"/>
        <v>0</v>
      </c>
      <c r="AC86" s="48">
        <f t="shared" si="43"/>
        <v>0</v>
      </c>
      <c r="AD86" s="49">
        <f>IF(AD85&lt;=AE85,0,1)</f>
        <v>0</v>
      </c>
      <c r="AE86" s="137">
        <f>IF(AE85&lt;=AD85,0,1)</f>
        <v>0</v>
      </c>
      <c r="AF86" s="51">
        <f>SUM(D85:D87,K85:K87,Y85:Y87)</f>
        <v>0</v>
      </c>
      <c r="AG86" s="46" t="s">
        <v>19</v>
      </c>
      <c r="AH86" s="51">
        <f>SUM(F85:F87,M85:M87,AA85:AA87)</f>
        <v>0</v>
      </c>
      <c r="AI86" s="52">
        <f>SUM(I85,P85,AD85)</f>
        <v>0</v>
      </c>
      <c r="AJ86" s="46" t="s">
        <v>19</v>
      </c>
      <c r="AK86" s="47">
        <f>J85+Q85+AE85</f>
        <v>0</v>
      </c>
      <c r="AL86" s="52">
        <f>SUM(I86,P86,AD86)</f>
        <v>0</v>
      </c>
      <c r="AM86" s="46" t="s">
        <v>19</v>
      </c>
      <c r="AN86" s="47">
        <f>SUM(J86,Q86,AE86)</f>
        <v>0</v>
      </c>
      <c r="AO86" s="53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20</v>
      </c>
      <c r="BG86" s="84"/>
    </row>
    <row r="87" spans="1:59" ht="13.5" thickBot="1">
      <c r="A87" s="2"/>
      <c r="B87" s="77"/>
      <c r="C87" s="146"/>
      <c r="D87" s="61"/>
      <c r="E87" s="62" t="s">
        <v>19</v>
      </c>
      <c r="F87" s="75"/>
      <c r="G87" s="64">
        <f t="shared" si="44"/>
        <v>0</v>
      </c>
      <c r="H87" s="64">
        <f t="shared" si="45"/>
        <v>0</v>
      </c>
      <c r="I87" s="65"/>
      <c r="J87" s="132"/>
      <c r="K87" s="145"/>
      <c r="L87" s="62" t="s">
        <v>19</v>
      </c>
      <c r="M87" s="75"/>
      <c r="N87" s="64">
        <f t="shared" si="46"/>
        <v>0</v>
      </c>
      <c r="O87" s="64">
        <f t="shared" si="47"/>
        <v>0</v>
      </c>
      <c r="P87" s="65"/>
      <c r="Q87" s="132"/>
      <c r="R87" s="55"/>
      <c r="S87" s="56"/>
      <c r="T87" s="57"/>
      <c r="U87" s="59"/>
      <c r="V87" s="59"/>
      <c r="W87" s="59"/>
      <c r="X87" s="60"/>
      <c r="Y87" s="45">
        <f>T90</f>
        <v>0</v>
      </c>
      <c r="Z87" s="62" t="s">
        <v>19</v>
      </c>
      <c r="AA87" s="47">
        <f>R90</f>
        <v>0</v>
      </c>
      <c r="AB87" s="64">
        <f t="shared" si="42"/>
        <v>0</v>
      </c>
      <c r="AC87" s="64">
        <f t="shared" si="43"/>
        <v>0</v>
      </c>
      <c r="AD87" s="65"/>
      <c r="AE87" s="132"/>
      <c r="AF87" s="67"/>
      <c r="AG87" s="67"/>
      <c r="AH87" s="68"/>
      <c r="AI87" s="69"/>
      <c r="AJ87" s="67"/>
      <c r="AK87" s="68"/>
      <c r="AL87" s="70"/>
      <c r="AM87" s="70"/>
      <c r="AN87" s="70"/>
      <c r="AO87" s="71"/>
      <c r="AR87">
        <f>IF(AL86&lt;AN86,1,0)</f>
        <v>0</v>
      </c>
      <c r="AS87">
        <f>IF(AL86&lt;AN86,1,0)</f>
        <v>0</v>
      </c>
      <c r="AT87">
        <f>IF(AL86&lt;AN86,1,0)</f>
        <v>0</v>
      </c>
      <c r="BG87" s="84"/>
    </row>
    <row r="88" spans="1:59" ht="12.75">
      <c r="A88" s="2"/>
      <c r="B88" s="144"/>
      <c r="C88" s="143"/>
      <c r="D88" s="45"/>
      <c r="E88" s="28" t="s">
        <v>19</v>
      </c>
      <c r="F88" s="138"/>
      <c r="G88" s="30">
        <f t="shared" si="44"/>
        <v>0</v>
      </c>
      <c r="H88" s="30">
        <f t="shared" si="45"/>
        <v>0</v>
      </c>
      <c r="I88" s="31">
        <f>SUM(G88:G90)</f>
        <v>0</v>
      </c>
      <c r="J88" s="142">
        <f>SUM(H88:H90)</f>
        <v>0</v>
      </c>
      <c r="K88" s="139"/>
      <c r="L88" s="28" t="s">
        <v>19</v>
      </c>
      <c r="M88" s="138"/>
      <c r="N88" s="30">
        <f t="shared" si="46"/>
        <v>0</v>
      </c>
      <c r="O88" s="30">
        <f t="shared" si="47"/>
        <v>0</v>
      </c>
      <c r="P88" s="31">
        <f>SUM(N88:N90)</f>
        <v>0</v>
      </c>
      <c r="Q88" s="142">
        <f>SUM(O88:O90)</f>
        <v>0</v>
      </c>
      <c r="R88" s="139"/>
      <c r="S88" s="28" t="s">
        <v>19</v>
      </c>
      <c r="T88" s="138"/>
      <c r="U88" s="30">
        <f>IF(R88&lt;=T88,0,1)</f>
        <v>0</v>
      </c>
      <c r="V88" s="30">
        <f>IF(T88&lt;=R88,0,1)</f>
        <v>0</v>
      </c>
      <c r="W88" s="31">
        <f>SUM(U88:U90)</f>
        <v>0</v>
      </c>
      <c r="X88" s="142">
        <f>SUM(V88:V90)</f>
        <v>0</v>
      </c>
      <c r="Y88" s="20"/>
      <c r="Z88" s="21"/>
      <c r="AA88" s="22"/>
      <c r="AB88" s="24"/>
      <c r="AC88" s="24"/>
      <c r="AD88" s="24"/>
      <c r="AE88" s="26"/>
      <c r="AF88" s="76"/>
      <c r="AG88" s="76"/>
      <c r="AH88" s="34"/>
      <c r="AI88" s="76"/>
      <c r="AJ88" s="76"/>
      <c r="AK88" s="34"/>
      <c r="AL88" s="76"/>
      <c r="AM88" s="76"/>
      <c r="AN88" s="34"/>
      <c r="AO88" s="34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84"/>
    </row>
    <row r="89" spans="1:59" ht="12.75">
      <c r="A89" s="2"/>
      <c r="B89" s="141" t="s">
        <v>60</v>
      </c>
      <c r="D89" s="45"/>
      <c r="E89" s="46" t="s">
        <v>19</v>
      </c>
      <c r="F89" s="138"/>
      <c r="G89" s="48">
        <f t="shared" si="44"/>
        <v>0</v>
      </c>
      <c r="H89" s="48">
        <f t="shared" si="45"/>
        <v>0</v>
      </c>
      <c r="I89" s="49">
        <f>IF(I88&lt;=J88,0,1)</f>
        <v>0</v>
      </c>
      <c r="J89" s="137">
        <f>IF(J88&lt;=I88,0,1)</f>
        <v>0</v>
      </c>
      <c r="K89" s="140"/>
      <c r="L89" s="46" t="s">
        <v>19</v>
      </c>
      <c r="M89" s="138"/>
      <c r="N89" s="48">
        <f t="shared" si="46"/>
        <v>0</v>
      </c>
      <c r="O89" s="48">
        <f t="shared" si="47"/>
        <v>0</v>
      </c>
      <c r="P89" s="49">
        <f>IF(P88&lt;=Q88,0,1)</f>
        <v>0</v>
      </c>
      <c r="Q89" s="137">
        <f>IF(Q88&lt;=P88,0,1)</f>
        <v>0</v>
      </c>
      <c r="R89" s="139"/>
      <c r="S89" s="46" t="s">
        <v>19</v>
      </c>
      <c r="T89" s="138"/>
      <c r="U89" s="48">
        <f>IF(R89&lt;=T89,0,1)</f>
        <v>0</v>
      </c>
      <c r="V89" s="48">
        <f>IF(T89&lt;=R89,0,1)</f>
        <v>0</v>
      </c>
      <c r="W89" s="49">
        <f>IF(W88&lt;=X88,0,1)</f>
        <v>0</v>
      </c>
      <c r="X89" s="137">
        <f>IF(X88&lt;=W88,0,1)</f>
        <v>0</v>
      </c>
      <c r="Y89" s="39"/>
      <c r="Z89" s="40"/>
      <c r="AA89" s="41"/>
      <c r="AB89" s="43"/>
      <c r="AC89" s="43"/>
      <c r="AD89" s="43"/>
      <c r="AE89" s="44"/>
      <c r="AF89" s="51">
        <f>SUM(D88:D90,K88:K90,R88:R90)</f>
        <v>0</v>
      </c>
      <c r="AG89" s="46" t="s">
        <v>19</v>
      </c>
      <c r="AH89" s="51">
        <f>SUM(F88:F90,M88:M90,T88:T90)</f>
        <v>0</v>
      </c>
      <c r="AI89" s="52">
        <f>SUM(I88,P88,W88)</f>
        <v>0</v>
      </c>
      <c r="AJ89" s="46" t="s">
        <v>19</v>
      </c>
      <c r="AK89" s="47">
        <f>J88+Q88+X88</f>
        <v>0</v>
      </c>
      <c r="AL89" s="52">
        <f>SUM(I89,P89,W89)</f>
        <v>0</v>
      </c>
      <c r="AM89" s="46" t="s">
        <v>19</v>
      </c>
      <c r="AN89" s="47">
        <f>SUM(J89,Q89,X89)</f>
        <v>0</v>
      </c>
      <c r="AO89" s="53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84"/>
    </row>
    <row r="90" spans="1:59" ht="13.5" thickBot="1">
      <c r="A90" s="2"/>
      <c r="B90" s="136"/>
      <c r="C90" s="135"/>
      <c r="D90" s="134"/>
      <c r="E90" s="62" t="s">
        <v>19</v>
      </c>
      <c r="F90" s="133"/>
      <c r="G90" s="64">
        <f t="shared" si="44"/>
        <v>0</v>
      </c>
      <c r="H90" s="64">
        <f t="shared" si="45"/>
        <v>0</v>
      </c>
      <c r="I90" s="65"/>
      <c r="J90" s="132"/>
      <c r="K90" s="134"/>
      <c r="L90" s="62" t="s">
        <v>19</v>
      </c>
      <c r="M90" s="133"/>
      <c r="N90" s="64">
        <f t="shared" si="46"/>
        <v>0</v>
      </c>
      <c r="O90" s="64">
        <f t="shared" si="47"/>
        <v>0</v>
      </c>
      <c r="P90" s="65"/>
      <c r="Q90" s="132"/>
      <c r="R90" s="134"/>
      <c r="S90" s="62" t="s">
        <v>19</v>
      </c>
      <c r="T90" s="133"/>
      <c r="U90" s="64">
        <f>IF(R90&lt;=T90,0,1)</f>
        <v>0</v>
      </c>
      <c r="V90" s="64">
        <f>IF(T90&lt;=R90,0,1)</f>
        <v>0</v>
      </c>
      <c r="W90" s="65"/>
      <c r="X90" s="132"/>
      <c r="Y90" s="55"/>
      <c r="Z90" s="56"/>
      <c r="AA90" s="57"/>
      <c r="AB90" s="59"/>
      <c r="AC90" s="59"/>
      <c r="AD90" s="59"/>
      <c r="AE90" s="60"/>
      <c r="AF90" s="67"/>
      <c r="AG90" s="67"/>
      <c r="AH90" s="68"/>
      <c r="AI90" s="67"/>
      <c r="AJ90" s="67"/>
      <c r="AK90" s="68"/>
      <c r="AL90" s="67"/>
      <c r="AM90" s="67"/>
      <c r="AN90" s="68"/>
      <c r="AO90" s="68"/>
      <c r="AR90">
        <f>IF(AL89&lt;AN89,1,0)</f>
        <v>0</v>
      </c>
      <c r="AS90">
        <f>IF(AL89&lt;AN89,1,0)</f>
        <v>0</v>
      </c>
      <c r="AT90">
        <f>IF(AL89&lt;AN89,1,0)</f>
        <v>0</v>
      </c>
      <c r="BG90" s="84"/>
    </row>
    <row r="91" spans="3:59" ht="12.75">
      <c r="C91" s="131"/>
      <c r="BG91" s="84"/>
    </row>
    <row r="92" spans="26:59" ht="13.5" thickBot="1">
      <c r="Z92" s="150"/>
      <c r="AR92" t="s">
        <v>0</v>
      </c>
      <c r="AU92" t="s">
        <v>1</v>
      </c>
      <c r="BG92" s="84"/>
    </row>
    <row r="93" spans="1:59" ht="15" thickBot="1">
      <c r="A93" s="2"/>
      <c r="B93" s="3" t="s">
        <v>2</v>
      </c>
      <c r="C93" s="4" t="s">
        <v>62</v>
      </c>
      <c r="D93" s="5"/>
      <c r="E93" s="6" t="str">
        <f>B95</f>
        <v>A</v>
      </c>
      <c r="F93" s="7"/>
      <c r="G93" s="8"/>
      <c r="H93" s="8"/>
      <c r="I93" s="8"/>
      <c r="J93" s="8"/>
      <c r="K93" s="5"/>
      <c r="L93" s="9" t="str">
        <f>B98</f>
        <v>B</v>
      </c>
      <c r="M93" s="10"/>
      <c r="N93" s="11"/>
      <c r="O93" s="11"/>
      <c r="P93" s="11"/>
      <c r="Q93" s="11"/>
      <c r="R93" s="12"/>
      <c r="S93" s="9" t="str">
        <f>B101</f>
        <v>C</v>
      </c>
      <c r="T93" s="10"/>
      <c r="U93" s="11"/>
      <c r="V93" s="11"/>
      <c r="W93" s="11"/>
      <c r="X93" s="10"/>
      <c r="Y93" s="12"/>
      <c r="Z93" s="149" t="s">
        <v>60</v>
      </c>
      <c r="AA93" s="10"/>
      <c r="AB93" s="11"/>
      <c r="AC93" s="11"/>
      <c r="AD93" s="11"/>
      <c r="AE93" s="10"/>
      <c r="AF93" s="11"/>
      <c r="AG93" s="14" t="s">
        <v>4</v>
      </c>
      <c r="AH93" s="10"/>
      <c r="AI93" s="12"/>
      <c r="AJ93" s="14" t="s">
        <v>5</v>
      </c>
      <c r="AK93" s="10"/>
      <c r="AL93" s="11"/>
      <c r="AM93" s="14" t="s">
        <v>6</v>
      </c>
      <c r="AN93" s="10"/>
      <c r="AO93" s="15" t="s">
        <v>7</v>
      </c>
      <c r="AQ93" s="16"/>
      <c r="AR93" s="16" t="s">
        <v>8</v>
      </c>
      <c r="AS93" s="16" t="s">
        <v>9</v>
      </c>
      <c r="AT93" s="16" t="s">
        <v>10</v>
      </c>
      <c r="AU93" s="16"/>
      <c r="AV93" s="16" t="s">
        <v>11</v>
      </c>
      <c r="AW93" s="16"/>
      <c r="AX93" s="16" t="s">
        <v>12</v>
      </c>
      <c r="AY93" s="16" t="s">
        <v>13</v>
      </c>
      <c r="AZ93" s="16" t="s">
        <v>14</v>
      </c>
      <c r="BA93" s="16" t="s">
        <v>15</v>
      </c>
      <c r="BB93" s="16" t="s">
        <v>16</v>
      </c>
      <c r="BC93" s="16" t="s">
        <v>17</v>
      </c>
      <c r="BD93" s="16" t="s">
        <v>61</v>
      </c>
      <c r="BE93" s="16" t="s">
        <v>18</v>
      </c>
      <c r="BG93" s="84"/>
    </row>
    <row r="94" spans="2:59" ht="12.75">
      <c r="B94" s="18"/>
      <c r="C94" s="19"/>
      <c r="D94" s="20"/>
      <c r="E94" s="21"/>
      <c r="F94" s="22"/>
      <c r="G94" s="23"/>
      <c r="H94" s="24"/>
      <c r="I94" s="25"/>
      <c r="J94" s="26"/>
      <c r="K94" s="27">
        <f>F97</f>
        <v>0</v>
      </c>
      <c r="L94" s="28" t="s">
        <v>19</v>
      </c>
      <c r="M94" s="29">
        <f>D97</f>
        <v>0</v>
      </c>
      <c r="N94" s="30">
        <f>IF(K94&lt;=M94,0,1)</f>
        <v>0</v>
      </c>
      <c r="O94" s="30">
        <f>IF(M94&lt;=K94,0,1)</f>
        <v>0</v>
      </c>
      <c r="P94" s="31">
        <f>SUM(N94:N96)</f>
        <v>0</v>
      </c>
      <c r="Q94" s="31">
        <f>SUM(O94:O96)</f>
        <v>0</v>
      </c>
      <c r="R94" s="27">
        <f>F100</f>
        <v>0</v>
      </c>
      <c r="S94" s="28" t="s">
        <v>19</v>
      </c>
      <c r="T94" s="29">
        <f>D100</f>
        <v>0</v>
      </c>
      <c r="U94" s="30">
        <f aca="true" t="shared" si="48" ref="U94:U99">IF(R94&lt;=T94,0,1)</f>
        <v>0</v>
      </c>
      <c r="V94" s="30">
        <f aca="true" t="shared" si="49" ref="V94:V99">IF(T94&lt;=R94,0,1)</f>
        <v>0</v>
      </c>
      <c r="W94" s="31">
        <f>SUM(U94:U96)</f>
        <v>0</v>
      </c>
      <c r="X94" s="142">
        <f>SUM(V94:V96)</f>
        <v>0</v>
      </c>
      <c r="Y94" s="27">
        <f>F103</f>
        <v>0</v>
      </c>
      <c r="Z94" s="28" t="s">
        <v>19</v>
      </c>
      <c r="AA94" s="29">
        <f>D103</f>
        <v>0</v>
      </c>
      <c r="AB94" s="30">
        <f aca="true" t="shared" si="50" ref="AB94:AB102">IF(Y94&lt;=AA94,0,1)</f>
        <v>0</v>
      </c>
      <c r="AC94" s="30">
        <f aca="true" t="shared" si="51" ref="AC94:AC102">IF(AA94&lt;=Y94,0,1)</f>
        <v>0</v>
      </c>
      <c r="AD94" s="31">
        <f>SUM(AB94:AB96)</f>
        <v>0</v>
      </c>
      <c r="AE94" s="142">
        <f>SUM(AC94:AC96)</f>
        <v>0</v>
      </c>
      <c r="AF94" s="33"/>
      <c r="AG94" s="33"/>
      <c r="AH94" s="34"/>
      <c r="AI94" s="35"/>
      <c r="AJ94" s="33"/>
      <c r="AK94" s="34"/>
      <c r="AL94" s="36"/>
      <c r="AM94" s="36"/>
      <c r="AN94" s="36"/>
      <c r="AO94" s="37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84"/>
    </row>
    <row r="95" spans="2:59" ht="12.75">
      <c r="B95" s="38" t="s">
        <v>8</v>
      </c>
      <c r="D95" s="39"/>
      <c r="E95" s="40"/>
      <c r="F95" s="41"/>
      <c r="G95" s="42"/>
      <c r="H95" s="43"/>
      <c r="I95" s="43"/>
      <c r="J95" s="44"/>
      <c r="K95" s="45">
        <f>F98</f>
        <v>0</v>
      </c>
      <c r="L95" s="46" t="s">
        <v>19</v>
      </c>
      <c r="M95" s="47">
        <f>D98</f>
        <v>0</v>
      </c>
      <c r="N95" s="48">
        <f>IF(K95&lt;=M95,0,1)</f>
        <v>0</v>
      </c>
      <c r="O95" s="48">
        <f>IF(M95&lt;=K95,0,1)</f>
        <v>0</v>
      </c>
      <c r="P95" s="49">
        <f>IF(P94&lt;=Q94,0,1)</f>
        <v>0</v>
      </c>
      <c r="Q95" s="49">
        <f>IF(Q94&lt;=P94,0,1)</f>
        <v>0</v>
      </c>
      <c r="R95" s="45">
        <f>F101</f>
        <v>0</v>
      </c>
      <c r="S95" s="46" t="s">
        <v>19</v>
      </c>
      <c r="T95" s="47">
        <f>D101</f>
        <v>0</v>
      </c>
      <c r="U95" s="48">
        <f t="shared" si="48"/>
        <v>0</v>
      </c>
      <c r="V95" s="48">
        <f t="shared" si="49"/>
        <v>0</v>
      </c>
      <c r="W95" s="49">
        <f>IF(W94&lt;=X94,0,1)</f>
        <v>0</v>
      </c>
      <c r="X95" s="137">
        <f>IF(X94&lt;=W94,0,1)</f>
        <v>0</v>
      </c>
      <c r="Y95" s="45">
        <f>F104</f>
        <v>0</v>
      </c>
      <c r="Z95" s="46" t="s">
        <v>19</v>
      </c>
      <c r="AA95" s="47">
        <f>D104</f>
        <v>0</v>
      </c>
      <c r="AB95" s="48">
        <f t="shared" si="50"/>
        <v>0</v>
      </c>
      <c r="AC95" s="48">
        <f t="shared" si="51"/>
        <v>0</v>
      </c>
      <c r="AD95" s="49">
        <f>IF(AD94&lt;=AE94,0,1)</f>
        <v>0</v>
      </c>
      <c r="AE95" s="137">
        <f>IF(AE94&lt;=AD94,0,1)</f>
        <v>0</v>
      </c>
      <c r="AF95" s="51">
        <f>SUM(K94:K96,R94:R96,Y94:Y96)</f>
        <v>0</v>
      </c>
      <c r="AG95" s="46" t="s">
        <v>19</v>
      </c>
      <c r="AH95" s="51">
        <f>SUM(M94:M96,T94:T96,AA94:AA96)</f>
        <v>0</v>
      </c>
      <c r="AI95" s="52">
        <f>SUM(P94,W94,AD94)</f>
        <v>0</v>
      </c>
      <c r="AJ95" s="46" t="s">
        <v>19</v>
      </c>
      <c r="AK95" s="47">
        <f>Q94+X94+AE94</f>
        <v>0</v>
      </c>
      <c r="AL95" s="52">
        <f>SUM(P95,W95,AD95)</f>
        <v>0</v>
      </c>
      <c r="AM95" s="46" t="s">
        <v>19</v>
      </c>
      <c r="AN95" s="47">
        <f>SUM(Q95,X95,AE95)</f>
        <v>0</v>
      </c>
      <c r="AO95" s="53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84"/>
    </row>
    <row r="96" spans="2:59" ht="13.5" thickBot="1">
      <c r="B96" s="77"/>
      <c r="C96" s="146"/>
      <c r="D96" s="55"/>
      <c r="E96" s="56"/>
      <c r="F96" s="57"/>
      <c r="G96" s="58"/>
      <c r="H96" s="59"/>
      <c r="I96" s="59"/>
      <c r="J96" s="60"/>
      <c r="K96" s="61">
        <f>F99</f>
        <v>0</v>
      </c>
      <c r="L96" s="62" t="s">
        <v>19</v>
      </c>
      <c r="M96" s="63">
        <f>D99</f>
        <v>0</v>
      </c>
      <c r="N96" s="64">
        <f>IF(K96&lt;=M96,0,1)</f>
        <v>0</v>
      </c>
      <c r="O96" s="64">
        <f>IF(M96&lt;=K96,0,1)</f>
        <v>0</v>
      </c>
      <c r="P96" s="65"/>
      <c r="Q96" s="65"/>
      <c r="R96" s="45">
        <f>F102</f>
        <v>0</v>
      </c>
      <c r="S96" s="46" t="s">
        <v>19</v>
      </c>
      <c r="T96" s="47">
        <f>D102</f>
        <v>0</v>
      </c>
      <c r="U96" s="64">
        <f t="shared" si="48"/>
        <v>0</v>
      </c>
      <c r="V96" s="64">
        <f t="shared" si="49"/>
        <v>0</v>
      </c>
      <c r="W96" s="65"/>
      <c r="X96" s="132"/>
      <c r="Y96" s="45">
        <f>F105</f>
        <v>0</v>
      </c>
      <c r="Z96" s="62" t="s">
        <v>19</v>
      </c>
      <c r="AA96" s="47">
        <f>D105</f>
        <v>0</v>
      </c>
      <c r="AB96" s="64">
        <f t="shared" si="50"/>
        <v>0</v>
      </c>
      <c r="AC96" s="64">
        <f t="shared" si="51"/>
        <v>0</v>
      </c>
      <c r="AD96" s="65"/>
      <c r="AE96" s="132"/>
      <c r="AF96" s="67"/>
      <c r="AG96" s="67"/>
      <c r="AH96" s="68"/>
      <c r="AI96" s="69"/>
      <c r="AJ96" s="67"/>
      <c r="AK96" s="68"/>
      <c r="AL96" s="70"/>
      <c r="AM96" s="70"/>
      <c r="AN96" s="70"/>
      <c r="AO96" s="71"/>
      <c r="AR96">
        <f>IF(AL95&lt;AN95,1,0)</f>
        <v>0</v>
      </c>
      <c r="AS96">
        <f>IF(AL95&lt;AN95,1,0)</f>
        <v>0</v>
      </c>
      <c r="AT96">
        <f>IF(AL95&lt;AN95,1,0)</f>
        <v>0</v>
      </c>
      <c r="BG96" s="84"/>
    </row>
    <row r="97" spans="2:59" ht="12.75">
      <c r="B97" s="147"/>
      <c r="C97" s="84"/>
      <c r="D97" s="27"/>
      <c r="E97" s="28" t="s">
        <v>19</v>
      </c>
      <c r="F97" s="73"/>
      <c r="G97" s="30">
        <f aca="true" t="shared" si="52" ref="G97:G105">IF(D97&lt;=F97,0,1)</f>
        <v>0</v>
      </c>
      <c r="H97" s="30">
        <f aca="true" t="shared" si="53" ref="H97:H105">IF(F97&lt;=D97,0,1)</f>
        <v>0</v>
      </c>
      <c r="I97" s="31">
        <f>SUM(G97:G99)</f>
        <v>0</v>
      </c>
      <c r="J97" s="31">
        <f>SUM(H97:H99)</f>
        <v>0</v>
      </c>
      <c r="K97" s="20"/>
      <c r="L97" s="21"/>
      <c r="M97" s="22"/>
      <c r="N97" s="23"/>
      <c r="O97" s="24"/>
      <c r="P97" s="25"/>
      <c r="Q97" s="26"/>
      <c r="R97" s="27">
        <f>M100</f>
        <v>0</v>
      </c>
      <c r="S97" s="28" t="s">
        <v>19</v>
      </c>
      <c r="T97" s="29">
        <f>K100</f>
        <v>0</v>
      </c>
      <c r="U97" s="30">
        <f t="shared" si="48"/>
        <v>0</v>
      </c>
      <c r="V97" s="30">
        <f t="shared" si="49"/>
        <v>0</v>
      </c>
      <c r="W97" s="31">
        <f>SUM(U97:U99)</f>
        <v>0</v>
      </c>
      <c r="X97" s="142">
        <f>SUM(V97:V99)</f>
        <v>0</v>
      </c>
      <c r="Y97" s="27">
        <f>M103</f>
        <v>0</v>
      </c>
      <c r="Z97" s="28" t="s">
        <v>19</v>
      </c>
      <c r="AA97" s="29">
        <f>K103</f>
        <v>0</v>
      </c>
      <c r="AB97" s="30">
        <f t="shared" si="50"/>
        <v>0</v>
      </c>
      <c r="AC97" s="30">
        <f t="shared" si="51"/>
        <v>0</v>
      </c>
      <c r="AD97" s="31">
        <f>SUM(AB97:AB99)</f>
        <v>0</v>
      </c>
      <c r="AE97" s="142">
        <f>SUM(AC97:AC99)</f>
        <v>0</v>
      </c>
      <c r="AF97" s="33"/>
      <c r="AG97" s="33"/>
      <c r="AH97" s="34"/>
      <c r="AI97" s="35"/>
      <c r="AJ97" s="33"/>
      <c r="AK97" s="34"/>
      <c r="AL97" s="51"/>
      <c r="AM97" s="51"/>
      <c r="AN97" s="51"/>
      <c r="AO97" s="53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84"/>
    </row>
    <row r="98" spans="2:59" ht="12.75">
      <c r="B98" s="38" t="s">
        <v>9</v>
      </c>
      <c r="D98" s="45"/>
      <c r="E98" s="46" t="s">
        <v>19</v>
      </c>
      <c r="F98" s="74"/>
      <c r="G98" s="48">
        <f t="shared" si="52"/>
        <v>0</v>
      </c>
      <c r="H98" s="48">
        <f t="shared" si="53"/>
        <v>0</v>
      </c>
      <c r="I98" s="49">
        <f>IF(I97&lt;=J97,0,1)</f>
        <v>0</v>
      </c>
      <c r="J98" s="49">
        <f>IF(J97&lt;=I97,0,1)</f>
        <v>0</v>
      </c>
      <c r="K98" s="39"/>
      <c r="L98" s="40"/>
      <c r="M98" s="41"/>
      <c r="N98" s="42"/>
      <c r="O98" s="43"/>
      <c r="P98" s="43"/>
      <c r="Q98" s="44"/>
      <c r="R98" s="45">
        <f>M101</f>
        <v>0</v>
      </c>
      <c r="S98" s="46" t="s">
        <v>19</v>
      </c>
      <c r="T98" s="47">
        <f>K101</f>
        <v>0</v>
      </c>
      <c r="U98" s="48">
        <f t="shared" si="48"/>
        <v>0</v>
      </c>
      <c r="V98" s="48">
        <f t="shared" si="49"/>
        <v>0</v>
      </c>
      <c r="W98" s="49">
        <f>IF(W97&lt;=X97,0,1)</f>
        <v>0</v>
      </c>
      <c r="X98" s="137">
        <f>IF(X97&lt;=W97,0,1)</f>
        <v>0</v>
      </c>
      <c r="Y98" s="45">
        <f>M104</f>
        <v>0</v>
      </c>
      <c r="Z98" s="46" t="s">
        <v>19</v>
      </c>
      <c r="AA98" s="47">
        <f>K104</f>
        <v>0</v>
      </c>
      <c r="AB98" s="48">
        <f t="shared" si="50"/>
        <v>0</v>
      </c>
      <c r="AC98" s="48">
        <f t="shared" si="51"/>
        <v>0</v>
      </c>
      <c r="AD98" s="49">
        <f>IF(AD97&lt;=AE97,0,1)</f>
        <v>0</v>
      </c>
      <c r="AE98" s="137">
        <f>IF(AE97&lt;=AD97,0,1)</f>
        <v>0</v>
      </c>
      <c r="AF98" s="51">
        <f>SUM(D97:D99,R97:R99,Y97:Y99)</f>
        <v>0</v>
      </c>
      <c r="AG98" s="46" t="s">
        <v>19</v>
      </c>
      <c r="AH98" s="51">
        <f>SUM(F97:F99,T97:T99,AA97:AA99)</f>
        <v>0</v>
      </c>
      <c r="AI98" s="52">
        <f>SUM(I97,W97,AD97)</f>
        <v>0</v>
      </c>
      <c r="AJ98" s="46" t="s">
        <v>19</v>
      </c>
      <c r="AK98" s="47">
        <f>J97+X97+AE97</f>
        <v>0</v>
      </c>
      <c r="AL98" s="52">
        <f>SUM(I98,W98,AD98)</f>
        <v>0</v>
      </c>
      <c r="AM98" s="46" t="s">
        <v>19</v>
      </c>
      <c r="AN98" s="47">
        <f>SUM(J98,X98,AE98)</f>
        <v>0</v>
      </c>
      <c r="AO98" s="53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84"/>
    </row>
    <row r="99" spans="2:59" ht="13.5" thickBot="1">
      <c r="B99" s="77"/>
      <c r="C99" s="148"/>
      <c r="D99" s="61"/>
      <c r="E99" s="62" t="s">
        <v>19</v>
      </c>
      <c r="F99" s="75"/>
      <c r="G99" s="64">
        <f t="shared" si="52"/>
        <v>0</v>
      </c>
      <c r="H99" s="64">
        <f t="shared" si="53"/>
        <v>0</v>
      </c>
      <c r="I99" s="65"/>
      <c r="J99" s="65"/>
      <c r="K99" s="55"/>
      <c r="L99" s="56"/>
      <c r="M99" s="57"/>
      <c r="N99" s="58"/>
      <c r="O99" s="59"/>
      <c r="P99" s="59"/>
      <c r="Q99" s="60"/>
      <c r="R99" s="61">
        <f>M102</f>
        <v>0</v>
      </c>
      <c r="S99" s="62" t="s">
        <v>19</v>
      </c>
      <c r="T99" s="63">
        <f>K102</f>
        <v>0</v>
      </c>
      <c r="U99" s="64">
        <f t="shared" si="48"/>
        <v>0</v>
      </c>
      <c r="V99" s="64">
        <f t="shared" si="49"/>
        <v>0</v>
      </c>
      <c r="W99" s="65"/>
      <c r="X99" s="132"/>
      <c r="Y99" s="45">
        <f>M105</f>
        <v>0</v>
      </c>
      <c r="Z99" s="62" t="s">
        <v>19</v>
      </c>
      <c r="AA99" s="47">
        <f>K105</f>
        <v>0</v>
      </c>
      <c r="AB99" s="64">
        <f t="shared" si="50"/>
        <v>0</v>
      </c>
      <c r="AC99" s="64">
        <f t="shared" si="51"/>
        <v>0</v>
      </c>
      <c r="AD99" s="65"/>
      <c r="AE99" s="132"/>
      <c r="AF99" s="67"/>
      <c r="AG99" s="67"/>
      <c r="AH99" s="68"/>
      <c r="AI99" s="76"/>
      <c r="AJ99" s="67"/>
      <c r="AK99" s="68"/>
      <c r="AL99" s="70"/>
      <c r="AM99" s="70"/>
      <c r="AN99" s="70"/>
      <c r="AO99" s="71"/>
      <c r="AR99">
        <f>IF(AL98&lt;AN98,1,0)</f>
        <v>0</v>
      </c>
      <c r="AS99">
        <f>IF(AL98&lt;AN98,1,0)</f>
        <v>0</v>
      </c>
      <c r="AT99">
        <f>IF(AL98&lt;AN98,1,0)</f>
        <v>0</v>
      </c>
      <c r="BG99" s="84"/>
    </row>
    <row r="100" spans="2:59" ht="12.75">
      <c r="B100" s="147"/>
      <c r="C100" s="84"/>
      <c r="D100" s="27"/>
      <c r="E100" s="28" t="s">
        <v>19</v>
      </c>
      <c r="F100" s="73"/>
      <c r="G100" s="30">
        <f t="shared" si="52"/>
        <v>0</v>
      </c>
      <c r="H100" s="30">
        <f t="shared" si="53"/>
        <v>0</v>
      </c>
      <c r="I100" s="31">
        <f>SUM(G100:G102)</f>
        <v>0</v>
      </c>
      <c r="J100" s="31">
        <f>SUM(H100:H102)</f>
        <v>0</v>
      </c>
      <c r="K100" s="27"/>
      <c r="L100" s="28" t="s">
        <v>19</v>
      </c>
      <c r="M100" s="73"/>
      <c r="N100" s="30">
        <f aca="true" t="shared" si="54" ref="N100:N105">IF(K100&lt;=M100,0,1)</f>
        <v>0</v>
      </c>
      <c r="O100" s="30">
        <f aca="true" t="shared" si="55" ref="O100:O105">IF(M100&lt;=K100,0,1)</f>
        <v>0</v>
      </c>
      <c r="P100" s="31">
        <f>SUM(N100:N102)</f>
        <v>0</v>
      </c>
      <c r="Q100" s="31">
        <f>SUM(O100:O102)</f>
        <v>0</v>
      </c>
      <c r="R100" s="20"/>
      <c r="S100" s="21"/>
      <c r="T100" s="22"/>
      <c r="U100" s="23"/>
      <c r="V100" s="24"/>
      <c r="W100" s="25"/>
      <c r="X100" s="26"/>
      <c r="Y100" s="27">
        <f>T103</f>
        <v>0</v>
      </c>
      <c r="Z100" s="28" t="s">
        <v>19</v>
      </c>
      <c r="AA100" s="29">
        <f>R103</f>
        <v>0</v>
      </c>
      <c r="AB100" s="30">
        <f t="shared" si="50"/>
        <v>0</v>
      </c>
      <c r="AC100" s="30">
        <f t="shared" si="51"/>
        <v>0</v>
      </c>
      <c r="AD100" s="31">
        <f>SUM(AB100:AB102)</f>
        <v>0</v>
      </c>
      <c r="AE100" s="142">
        <f>SUM(AC100:AC102)</f>
        <v>0</v>
      </c>
      <c r="AF100" s="33"/>
      <c r="AG100" s="33"/>
      <c r="AH100" s="34"/>
      <c r="AI100" s="35"/>
      <c r="AJ100" s="33"/>
      <c r="AK100" s="34"/>
      <c r="AL100" s="51"/>
      <c r="AM100" s="51"/>
      <c r="AN100" s="51"/>
      <c r="AO100" s="53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84"/>
    </row>
    <row r="101" spans="2:59" ht="12.75">
      <c r="B101" s="38" t="s">
        <v>10</v>
      </c>
      <c r="D101" s="45"/>
      <c r="E101" s="46" t="s">
        <v>19</v>
      </c>
      <c r="F101" s="74"/>
      <c r="G101" s="48">
        <f t="shared" si="52"/>
        <v>0</v>
      </c>
      <c r="H101" s="48">
        <f t="shared" si="53"/>
        <v>0</v>
      </c>
      <c r="I101" s="49">
        <f>IF(I100&lt;=J100,0,1)</f>
        <v>0</v>
      </c>
      <c r="J101" s="49">
        <f>IF(J100&lt;=I100,0,1)</f>
        <v>0</v>
      </c>
      <c r="K101" s="45"/>
      <c r="L101" s="46" t="s">
        <v>19</v>
      </c>
      <c r="M101" s="74"/>
      <c r="N101" s="48">
        <f t="shared" si="54"/>
        <v>0</v>
      </c>
      <c r="O101" s="48">
        <f t="shared" si="55"/>
        <v>0</v>
      </c>
      <c r="P101" s="49">
        <f>IF(P100&lt;=Q100,0,1)</f>
        <v>0</v>
      </c>
      <c r="Q101" s="49">
        <f>IF(Q100&lt;=P100,0,1)</f>
        <v>0</v>
      </c>
      <c r="R101" s="39"/>
      <c r="S101" s="40"/>
      <c r="T101" s="41"/>
      <c r="U101" s="42"/>
      <c r="V101" s="43"/>
      <c r="W101" s="43"/>
      <c r="X101" s="44"/>
      <c r="Y101" s="45">
        <f>T104</f>
        <v>0</v>
      </c>
      <c r="Z101" s="46" t="s">
        <v>19</v>
      </c>
      <c r="AA101" s="47">
        <f>R104</f>
        <v>0</v>
      </c>
      <c r="AB101" s="48">
        <f t="shared" si="50"/>
        <v>0</v>
      </c>
      <c r="AC101" s="48">
        <f t="shared" si="51"/>
        <v>0</v>
      </c>
      <c r="AD101" s="49">
        <f>IF(AD100&lt;=AE100,0,1)</f>
        <v>0</v>
      </c>
      <c r="AE101" s="137">
        <f>IF(AE100&lt;=AD100,0,1)</f>
        <v>0</v>
      </c>
      <c r="AF101" s="51">
        <f>SUM(D100:D102,K100:K102,Y100:Y102)</f>
        <v>0</v>
      </c>
      <c r="AG101" s="46" t="s">
        <v>19</v>
      </c>
      <c r="AH101" s="51">
        <f>SUM(F100:F102,M100:M102,AA100:AA102)</f>
        <v>0</v>
      </c>
      <c r="AI101" s="52">
        <f>SUM(I100,P100,AD100)</f>
        <v>0</v>
      </c>
      <c r="AJ101" s="46" t="s">
        <v>19</v>
      </c>
      <c r="AK101" s="47">
        <f>J100+Q100+AE100</f>
        <v>0</v>
      </c>
      <c r="AL101" s="52">
        <f>SUM(I101,P101,AD101)</f>
        <v>0</v>
      </c>
      <c r="AM101" s="46" t="s">
        <v>19</v>
      </c>
      <c r="AN101" s="47">
        <f>SUM(J101,Q101,AE101)</f>
        <v>0</v>
      </c>
      <c r="AO101" s="53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20</v>
      </c>
      <c r="BG101" s="84"/>
    </row>
    <row r="102" spans="1:59" ht="13.5" thickBot="1">
      <c r="A102" s="2"/>
      <c r="B102" s="77"/>
      <c r="C102" s="146"/>
      <c r="D102" s="61"/>
      <c r="E102" s="62" t="s">
        <v>19</v>
      </c>
      <c r="F102" s="75"/>
      <c r="G102" s="64">
        <f t="shared" si="52"/>
        <v>0</v>
      </c>
      <c r="H102" s="64">
        <f t="shared" si="53"/>
        <v>0</v>
      </c>
      <c r="I102" s="65"/>
      <c r="J102" s="132"/>
      <c r="K102" s="145"/>
      <c r="L102" s="62" t="s">
        <v>19</v>
      </c>
      <c r="M102" s="75"/>
      <c r="N102" s="64">
        <f t="shared" si="54"/>
        <v>0</v>
      </c>
      <c r="O102" s="64">
        <f t="shared" si="55"/>
        <v>0</v>
      </c>
      <c r="P102" s="65"/>
      <c r="Q102" s="132"/>
      <c r="R102" s="55"/>
      <c r="S102" s="56"/>
      <c r="T102" s="57"/>
      <c r="U102" s="59"/>
      <c r="V102" s="59"/>
      <c r="W102" s="59"/>
      <c r="X102" s="60"/>
      <c r="Y102" s="45">
        <f>T105</f>
        <v>0</v>
      </c>
      <c r="Z102" s="62" t="s">
        <v>19</v>
      </c>
      <c r="AA102" s="47">
        <f>R105</f>
        <v>0</v>
      </c>
      <c r="AB102" s="64">
        <f t="shared" si="50"/>
        <v>0</v>
      </c>
      <c r="AC102" s="64">
        <f t="shared" si="51"/>
        <v>0</v>
      </c>
      <c r="AD102" s="65"/>
      <c r="AE102" s="132"/>
      <c r="AF102" s="67"/>
      <c r="AG102" s="67"/>
      <c r="AH102" s="68"/>
      <c r="AI102" s="69"/>
      <c r="AJ102" s="67"/>
      <c r="AK102" s="68"/>
      <c r="AL102" s="70"/>
      <c r="AM102" s="70"/>
      <c r="AN102" s="70"/>
      <c r="AO102" s="71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84"/>
    </row>
    <row r="103" spans="1:59" ht="12.75">
      <c r="A103" s="2"/>
      <c r="B103" s="144"/>
      <c r="C103" s="143"/>
      <c r="D103" s="45"/>
      <c r="E103" s="28" t="s">
        <v>19</v>
      </c>
      <c r="F103" s="138"/>
      <c r="G103" s="30">
        <f t="shared" si="52"/>
        <v>0</v>
      </c>
      <c r="H103" s="30">
        <f t="shared" si="53"/>
        <v>0</v>
      </c>
      <c r="I103" s="31">
        <f>SUM(G103:G105)</f>
        <v>0</v>
      </c>
      <c r="J103" s="142">
        <f>SUM(H103:H105)</f>
        <v>0</v>
      </c>
      <c r="K103" s="139"/>
      <c r="L103" s="28" t="s">
        <v>19</v>
      </c>
      <c r="M103" s="138"/>
      <c r="N103" s="30">
        <f t="shared" si="54"/>
        <v>0</v>
      </c>
      <c r="O103" s="30">
        <f t="shared" si="55"/>
        <v>0</v>
      </c>
      <c r="P103" s="31">
        <f>SUM(N103:N105)</f>
        <v>0</v>
      </c>
      <c r="Q103" s="142">
        <f>SUM(O103:O105)</f>
        <v>0</v>
      </c>
      <c r="R103" s="139"/>
      <c r="S103" s="28" t="s">
        <v>19</v>
      </c>
      <c r="T103" s="138"/>
      <c r="U103" s="30">
        <f>IF(R103&lt;=T103,0,1)</f>
        <v>0</v>
      </c>
      <c r="V103" s="30">
        <f>IF(T103&lt;=R103,0,1)</f>
        <v>0</v>
      </c>
      <c r="W103" s="31">
        <f>SUM(U103:U105)</f>
        <v>0</v>
      </c>
      <c r="X103" s="142">
        <f>SUM(V103:V105)</f>
        <v>0</v>
      </c>
      <c r="Y103" s="20"/>
      <c r="Z103" s="21"/>
      <c r="AA103" s="22"/>
      <c r="AB103" s="24"/>
      <c r="AC103" s="24"/>
      <c r="AD103" s="24"/>
      <c r="AE103" s="26"/>
      <c r="AF103" s="76"/>
      <c r="AG103" s="76"/>
      <c r="AH103" s="34"/>
      <c r="AI103" s="76"/>
      <c r="AJ103" s="76"/>
      <c r="AK103" s="34"/>
      <c r="AL103" s="76"/>
      <c r="AM103" s="76"/>
      <c r="AN103" s="34"/>
      <c r="AO103" s="34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84"/>
    </row>
    <row r="104" spans="1:59" ht="12.75">
      <c r="A104" s="2"/>
      <c r="B104" s="141" t="s">
        <v>60</v>
      </c>
      <c r="D104" s="45"/>
      <c r="E104" s="46" t="s">
        <v>19</v>
      </c>
      <c r="F104" s="138"/>
      <c r="G104" s="48">
        <f t="shared" si="52"/>
        <v>0</v>
      </c>
      <c r="H104" s="48">
        <f t="shared" si="53"/>
        <v>0</v>
      </c>
      <c r="I104" s="49">
        <f>IF(I103&lt;=J103,0,1)</f>
        <v>0</v>
      </c>
      <c r="J104" s="137">
        <f>IF(J103&lt;=I103,0,1)</f>
        <v>0</v>
      </c>
      <c r="K104" s="140"/>
      <c r="L104" s="46" t="s">
        <v>19</v>
      </c>
      <c r="M104" s="138"/>
      <c r="N104" s="48">
        <f t="shared" si="54"/>
        <v>0</v>
      </c>
      <c r="O104" s="48">
        <f t="shared" si="55"/>
        <v>0</v>
      </c>
      <c r="P104" s="49">
        <f>IF(P103&lt;=Q103,0,1)</f>
        <v>0</v>
      </c>
      <c r="Q104" s="137">
        <f>IF(Q103&lt;=P103,0,1)</f>
        <v>0</v>
      </c>
      <c r="R104" s="139"/>
      <c r="S104" s="46" t="s">
        <v>19</v>
      </c>
      <c r="T104" s="138"/>
      <c r="U104" s="48">
        <f>IF(R104&lt;=T104,0,1)</f>
        <v>0</v>
      </c>
      <c r="V104" s="48">
        <f>IF(T104&lt;=R104,0,1)</f>
        <v>0</v>
      </c>
      <c r="W104" s="49">
        <f>IF(W103&lt;=X103,0,1)</f>
        <v>0</v>
      </c>
      <c r="X104" s="137">
        <f>IF(X103&lt;=W103,0,1)</f>
        <v>0</v>
      </c>
      <c r="Y104" s="39"/>
      <c r="Z104" s="40"/>
      <c r="AA104" s="41"/>
      <c r="AB104" s="43"/>
      <c r="AC104" s="43"/>
      <c r="AD104" s="43"/>
      <c r="AE104" s="44"/>
      <c r="AF104" s="51">
        <f>SUM(D103:D105,K103:K105,R103:R105)</f>
        <v>0</v>
      </c>
      <c r="AG104" s="46" t="s">
        <v>19</v>
      </c>
      <c r="AH104" s="51">
        <f>SUM(F103:F105,M103:M105,T103:T105)</f>
        <v>0</v>
      </c>
      <c r="AI104" s="52">
        <f>SUM(I103,P103,W103)</f>
        <v>0</v>
      </c>
      <c r="AJ104" s="46" t="s">
        <v>19</v>
      </c>
      <c r="AK104" s="47">
        <f>J103+Q103+X103</f>
        <v>0</v>
      </c>
      <c r="AL104" s="52">
        <f>SUM(I104,P104,W104)</f>
        <v>0</v>
      </c>
      <c r="AM104" s="46" t="s">
        <v>19</v>
      </c>
      <c r="AN104" s="47">
        <f>SUM(J104,Q104,X104)</f>
        <v>0</v>
      </c>
      <c r="AO104" s="53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84"/>
    </row>
    <row r="105" spans="1:59" ht="13.5" thickBot="1">
      <c r="A105" s="2"/>
      <c r="B105" s="136"/>
      <c r="C105" s="135"/>
      <c r="D105" s="134"/>
      <c r="E105" s="62" t="s">
        <v>19</v>
      </c>
      <c r="F105" s="133"/>
      <c r="G105" s="64">
        <f t="shared" si="52"/>
        <v>0</v>
      </c>
      <c r="H105" s="64">
        <f t="shared" si="53"/>
        <v>0</v>
      </c>
      <c r="I105" s="65"/>
      <c r="J105" s="132"/>
      <c r="K105" s="134"/>
      <c r="L105" s="62" t="s">
        <v>19</v>
      </c>
      <c r="M105" s="133"/>
      <c r="N105" s="64">
        <f t="shared" si="54"/>
        <v>0</v>
      </c>
      <c r="O105" s="64">
        <f t="shared" si="55"/>
        <v>0</v>
      </c>
      <c r="P105" s="65"/>
      <c r="Q105" s="132"/>
      <c r="R105" s="134"/>
      <c r="S105" s="62" t="s">
        <v>19</v>
      </c>
      <c r="T105" s="133"/>
      <c r="U105" s="64">
        <f>IF(R105&lt;=T105,0,1)</f>
        <v>0</v>
      </c>
      <c r="V105" s="64">
        <f>IF(T105&lt;=R105,0,1)</f>
        <v>0</v>
      </c>
      <c r="W105" s="65"/>
      <c r="X105" s="132"/>
      <c r="Y105" s="55"/>
      <c r="Z105" s="56"/>
      <c r="AA105" s="57"/>
      <c r="AB105" s="59"/>
      <c r="AC105" s="59"/>
      <c r="AD105" s="59"/>
      <c r="AE105" s="60"/>
      <c r="AF105" s="67"/>
      <c r="AG105" s="67"/>
      <c r="AH105" s="68"/>
      <c r="AI105" s="67"/>
      <c r="AJ105" s="67"/>
      <c r="AK105" s="68"/>
      <c r="AL105" s="67"/>
      <c r="AM105" s="67"/>
      <c r="AN105" s="68"/>
      <c r="AO105" s="68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84"/>
    </row>
    <row r="106" spans="3:59" ht="12.75">
      <c r="C106" s="131"/>
      <c r="BG106" s="84"/>
    </row>
    <row r="107" spans="26:59" ht="13.5" thickBot="1">
      <c r="Z107" s="150"/>
      <c r="AR107" t="s">
        <v>0</v>
      </c>
      <c r="AU107" t="s">
        <v>1</v>
      </c>
      <c r="BG107" s="84"/>
    </row>
    <row r="108" spans="1:59" ht="15" thickBot="1">
      <c r="A108" s="2"/>
      <c r="B108" s="3" t="s">
        <v>2</v>
      </c>
      <c r="C108" s="4" t="s">
        <v>62</v>
      </c>
      <c r="D108" s="5"/>
      <c r="E108" s="6" t="str">
        <f>B110</f>
        <v>A</v>
      </c>
      <c r="F108" s="7"/>
      <c r="G108" s="8"/>
      <c r="H108" s="8"/>
      <c r="I108" s="8"/>
      <c r="J108" s="8"/>
      <c r="K108" s="5"/>
      <c r="L108" s="9" t="str">
        <f>B113</f>
        <v>B</v>
      </c>
      <c r="M108" s="10"/>
      <c r="N108" s="11"/>
      <c r="O108" s="11"/>
      <c r="P108" s="11"/>
      <c r="Q108" s="11"/>
      <c r="R108" s="12"/>
      <c r="S108" s="9" t="str">
        <f>B116</f>
        <v>C</v>
      </c>
      <c r="T108" s="10"/>
      <c r="U108" s="11"/>
      <c r="V108" s="11"/>
      <c r="W108" s="11"/>
      <c r="X108" s="10"/>
      <c r="Y108" s="12"/>
      <c r="Z108" s="149" t="s">
        <v>60</v>
      </c>
      <c r="AA108" s="10"/>
      <c r="AB108" s="11"/>
      <c r="AC108" s="11"/>
      <c r="AD108" s="11"/>
      <c r="AE108" s="10"/>
      <c r="AF108" s="11"/>
      <c r="AG108" s="14" t="s">
        <v>4</v>
      </c>
      <c r="AH108" s="10"/>
      <c r="AI108" s="12"/>
      <c r="AJ108" s="14" t="s">
        <v>5</v>
      </c>
      <c r="AK108" s="10"/>
      <c r="AL108" s="11"/>
      <c r="AM108" s="14" t="s">
        <v>6</v>
      </c>
      <c r="AN108" s="10"/>
      <c r="AO108" s="15" t="s">
        <v>7</v>
      </c>
      <c r="AQ108" s="16"/>
      <c r="AR108" s="16" t="s">
        <v>8</v>
      </c>
      <c r="AS108" s="16" t="s">
        <v>9</v>
      </c>
      <c r="AT108" s="16" t="s">
        <v>10</v>
      </c>
      <c r="AU108" s="16"/>
      <c r="AV108" s="16" t="s">
        <v>11</v>
      </c>
      <c r="AW108" s="16"/>
      <c r="AX108" s="16" t="s">
        <v>12</v>
      </c>
      <c r="AY108" s="16" t="s">
        <v>13</v>
      </c>
      <c r="AZ108" s="16" t="s">
        <v>14</v>
      </c>
      <c r="BA108" s="16" t="s">
        <v>15</v>
      </c>
      <c r="BB108" s="16" t="s">
        <v>16</v>
      </c>
      <c r="BC108" s="16" t="s">
        <v>17</v>
      </c>
      <c r="BD108" s="16" t="s">
        <v>61</v>
      </c>
      <c r="BE108" s="16" t="s">
        <v>18</v>
      </c>
      <c r="BG108" s="84"/>
    </row>
    <row r="109" spans="2:59" ht="12.75">
      <c r="B109" s="18"/>
      <c r="C109" s="19"/>
      <c r="D109" s="20"/>
      <c r="E109" s="21"/>
      <c r="F109" s="22"/>
      <c r="G109" s="23"/>
      <c r="H109" s="24"/>
      <c r="I109" s="25"/>
      <c r="J109" s="26"/>
      <c r="K109" s="27">
        <f>F112</f>
        <v>0</v>
      </c>
      <c r="L109" s="28" t="s">
        <v>19</v>
      </c>
      <c r="M109" s="29">
        <f>D112</f>
        <v>0</v>
      </c>
      <c r="N109" s="30">
        <f>IF(K109&lt;=M109,0,1)</f>
        <v>0</v>
      </c>
      <c r="O109" s="30">
        <f>IF(M109&lt;=K109,0,1)</f>
        <v>0</v>
      </c>
      <c r="P109" s="31">
        <f>SUM(N109:N111)</f>
        <v>0</v>
      </c>
      <c r="Q109" s="31">
        <f>SUM(O109:O111)</f>
        <v>0</v>
      </c>
      <c r="R109" s="27">
        <f>F115</f>
        <v>0</v>
      </c>
      <c r="S109" s="28" t="s">
        <v>19</v>
      </c>
      <c r="T109" s="29">
        <f>D115</f>
        <v>0</v>
      </c>
      <c r="U109" s="30">
        <f aca="true" t="shared" si="56" ref="U109:U114">IF(R109&lt;=T109,0,1)</f>
        <v>0</v>
      </c>
      <c r="V109" s="30">
        <f aca="true" t="shared" si="57" ref="V109:V114">IF(T109&lt;=R109,0,1)</f>
        <v>0</v>
      </c>
      <c r="W109" s="31">
        <f>SUM(U109:U111)</f>
        <v>0</v>
      </c>
      <c r="X109" s="142">
        <f>SUM(V109:V111)</f>
        <v>0</v>
      </c>
      <c r="Y109" s="27">
        <f>F118</f>
        <v>0</v>
      </c>
      <c r="Z109" s="28" t="s">
        <v>19</v>
      </c>
      <c r="AA109" s="29">
        <f>D118</f>
        <v>0</v>
      </c>
      <c r="AB109" s="30">
        <f aca="true" t="shared" si="58" ref="AB109:AB117">IF(Y109&lt;=AA109,0,1)</f>
        <v>0</v>
      </c>
      <c r="AC109" s="30">
        <f aca="true" t="shared" si="59" ref="AC109:AC117">IF(AA109&lt;=Y109,0,1)</f>
        <v>0</v>
      </c>
      <c r="AD109" s="31">
        <f>SUM(AB109:AB111)</f>
        <v>0</v>
      </c>
      <c r="AE109" s="142">
        <f>SUM(AC109:AC111)</f>
        <v>0</v>
      </c>
      <c r="AF109" s="33"/>
      <c r="AG109" s="33"/>
      <c r="AH109" s="34"/>
      <c r="AI109" s="35"/>
      <c r="AJ109" s="33"/>
      <c r="AK109" s="34"/>
      <c r="AL109" s="36"/>
      <c r="AM109" s="36"/>
      <c r="AN109" s="36"/>
      <c r="AO109" s="37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84"/>
    </row>
    <row r="110" spans="2:59" ht="12.75">
      <c r="B110" s="38" t="s">
        <v>8</v>
      </c>
      <c r="D110" s="39"/>
      <c r="E110" s="40"/>
      <c r="F110" s="41"/>
      <c r="G110" s="42"/>
      <c r="H110" s="43"/>
      <c r="I110" s="43"/>
      <c r="J110" s="44"/>
      <c r="K110" s="45">
        <f>F113</f>
        <v>0</v>
      </c>
      <c r="L110" s="46" t="s">
        <v>19</v>
      </c>
      <c r="M110" s="47">
        <f>D113</f>
        <v>0</v>
      </c>
      <c r="N110" s="48">
        <f>IF(K110&lt;=M110,0,1)</f>
        <v>0</v>
      </c>
      <c r="O110" s="48">
        <f>IF(M110&lt;=K110,0,1)</f>
        <v>0</v>
      </c>
      <c r="P110" s="49">
        <f>IF(P109&lt;=Q109,0,1)</f>
        <v>0</v>
      </c>
      <c r="Q110" s="49">
        <f>IF(Q109&lt;=P109,0,1)</f>
        <v>0</v>
      </c>
      <c r="R110" s="45">
        <f>F116</f>
        <v>0</v>
      </c>
      <c r="S110" s="46" t="s">
        <v>19</v>
      </c>
      <c r="T110" s="47">
        <f>D116</f>
        <v>0</v>
      </c>
      <c r="U110" s="48">
        <f t="shared" si="56"/>
        <v>0</v>
      </c>
      <c r="V110" s="48">
        <f t="shared" si="57"/>
        <v>0</v>
      </c>
      <c r="W110" s="49">
        <f>IF(W109&lt;=X109,0,1)</f>
        <v>0</v>
      </c>
      <c r="X110" s="137">
        <f>IF(X109&lt;=W109,0,1)</f>
        <v>0</v>
      </c>
      <c r="Y110" s="45">
        <f>F119</f>
        <v>0</v>
      </c>
      <c r="Z110" s="46" t="s">
        <v>19</v>
      </c>
      <c r="AA110" s="47">
        <f>D119</f>
        <v>0</v>
      </c>
      <c r="AB110" s="48">
        <f t="shared" si="58"/>
        <v>0</v>
      </c>
      <c r="AC110" s="48">
        <f t="shared" si="59"/>
        <v>0</v>
      </c>
      <c r="AD110" s="49">
        <f>IF(AD109&lt;=AE109,0,1)</f>
        <v>0</v>
      </c>
      <c r="AE110" s="137">
        <f>IF(AE109&lt;=AD109,0,1)</f>
        <v>0</v>
      </c>
      <c r="AF110" s="51">
        <f>SUM(K109:K111,R109:R111,Y109:Y111)</f>
        <v>0</v>
      </c>
      <c r="AG110" s="46" t="s">
        <v>19</v>
      </c>
      <c r="AH110" s="51">
        <f>SUM(M109:M111,T109:T111,AA109:AA111)</f>
        <v>0</v>
      </c>
      <c r="AI110" s="52">
        <f>SUM(P109,W109,AD109)</f>
        <v>0</v>
      </c>
      <c r="AJ110" s="46" t="s">
        <v>19</v>
      </c>
      <c r="AK110" s="47">
        <f>Q109+X109+AE109</f>
        <v>0</v>
      </c>
      <c r="AL110" s="52">
        <f>SUM(P110,W110,AD110)</f>
        <v>0</v>
      </c>
      <c r="AM110" s="46" t="s">
        <v>19</v>
      </c>
      <c r="AN110" s="47">
        <f>SUM(Q110,X110,AE110)</f>
        <v>0</v>
      </c>
      <c r="AO110" s="53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84"/>
    </row>
    <row r="111" spans="2:59" ht="13.5" thickBot="1">
      <c r="B111" s="77"/>
      <c r="C111" s="146"/>
      <c r="D111" s="55"/>
      <c r="E111" s="56"/>
      <c r="F111" s="57"/>
      <c r="G111" s="58"/>
      <c r="H111" s="59"/>
      <c r="I111" s="59"/>
      <c r="J111" s="60"/>
      <c r="K111" s="61">
        <f>F114</f>
        <v>0</v>
      </c>
      <c r="L111" s="62" t="s">
        <v>19</v>
      </c>
      <c r="M111" s="63">
        <f>D114</f>
        <v>0</v>
      </c>
      <c r="N111" s="64">
        <f>IF(K111&lt;=M111,0,1)</f>
        <v>0</v>
      </c>
      <c r="O111" s="64">
        <f>IF(M111&lt;=K111,0,1)</f>
        <v>0</v>
      </c>
      <c r="P111" s="65"/>
      <c r="Q111" s="65"/>
      <c r="R111" s="45">
        <f>F117</f>
        <v>0</v>
      </c>
      <c r="S111" s="46" t="s">
        <v>19</v>
      </c>
      <c r="T111" s="47">
        <f>D117</f>
        <v>0</v>
      </c>
      <c r="U111" s="64">
        <f t="shared" si="56"/>
        <v>0</v>
      </c>
      <c r="V111" s="64">
        <f t="shared" si="57"/>
        <v>0</v>
      </c>
      <c r="W111" s="65"/>
      <c r="X111" s="132"/>
      <c r="Y111" s="45">
        <f>F120</f>
        <v>0</v>
      </c>
      <c r="Z111" s="62" t="s">
        <v>19</v>
      </c>
      <c r="AA111" s="47">
        <f>D120</f>
        <v>0</v>
      </c>
      <c r="AB111" s="64">
        <f t="shared" si="58"/>
        <v>0</v>
      </c>
      <c r="AC111" s="64">
        <f t="shared" si="59"/>
        <v>0</v>
      </c>
      <c r="AD111" s="65"/>
      <c r="AE111" s="132"/>
      <c r="AF111" s="67"/>
      <c r="AG111" s="67"/>
      <c r="AH111" s="68"/>
      <c r="AI111" s="69"/>
      <c r="AJ111" s="67"/>
      <c r="AK111" s="68"/>
      <c r="AL111" s="70"/>
      <c r="AM111" s="70"/>
      <c r="AN111" s="70"/>
      <c r="AO111" s="71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84"/>
    </row>
    <row r="112" spans="2:59" ht="12.75">
      <c r="B112" s="147"/>
      <c r="C112" s="84"/>
      <c r="D112" s="27"/>
      <c r="E112" s="28" t="s">
        <v>19</v>
      </c>
      <c r="F112" s="73"/>
      <c r="G112" s="30">
        <f aca="true" t="shared" si="60" ref="G112:G120">IF(D112&lt;=F112,0,1)</f>
        <v>0</v>
      </c>
      <c r="H112" s="30">
        <f aca="true" t="shared" si="61" ref="H112:H120">IF(F112&lt;=D112,0,1)</f>
        <v>0</v>
      </c>
      <c r="I112" s="31">
        <f>SUM(G112:G114)</f>
        <v>0</v>
      </c>
      <c r="J112" s="31">
        <f>SUM(H112:H114)</f>
        <v>0</v>
      </c>
      <c r="K112" s="20"/>
      <c r="L112" s="21"/>
      <c r="M112" s="22"/>
      <c r="N112" s="23"/>
      <c r="O112" s="24"/>
      <c r="P112" s="25"/>
      <c r="Q112" s="26"/>
      <c r="R112" s="27">
        <f>M115</f>
        <v>0</v>
      </c>
      <c r="S112" s="28" t="s">
        <v>19</v>
      </c>
      <c r="T112" s="29">
        <f>K115</f>
        <v>0</v>
      </c>
      <c r="U112" s="30">
        <f t="shared" si="56"/>
        <v>0</v>
      </c>
      <c r="V112" s="30">
        <f t="shared" si="57"/>
        <v>0</v>
      </c>
      <c r="W112" s="31">
        <f>SUM(U112:U114)</f>
        <v>0</v>
      </c>
      <c r="X112" s="142">
        <f>SUM(V112:V114)</f>
        <v>0</v>
      </c>
      <c r="Y112" s="27">
        <f>M118</f>
        <v>0</v>
      </c>
      <c r="Z112" s="28" t="s">
        <v>19</v>
      </c>
      <c r="AA112" s="29">
        <f>K118</f>
        <v>0</v>
      </c>
      <c r="AB112" s="30">
        <f t="shared" si="58"/>
        <v>0</v>
      </c>
      <c r="AC112" s="30">
        <f t="shared" si="59"/>
        <v>0</v>
      </c>
      <c r="AD112" s="31">
        <f>SUM(AB112:AB114)</f>
        <v>0</v>
      </c>
      <c r="AE112" s="142">
        <f>SUM(AC112:AC114)</f>
        <v>0</v>
      </c>
      <c r="AF112" s="33"/>
      <c r="AG112" s="33"/>
      <c r="AH112" s="34"/>
      <c r="AI112" s="35"/>
      <c r="AJ112" s="33"/>
      <c r="AK112" s="34"/>
      <c r="AL112" s="51"/>
      <c r="AM112" s="51"/>
      <c r="AN112" s="51"/>
      <c r="AO112" s="53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84"/>
    </row>
    <row r="113" spans="2:59" ht="12.75">
      <c r="B113" s="38" t="s">
        <v>9</v>
      </c>
      <c r="D113" s="45"/>
      <c r="E113" s="46" t="s">
        <v>19</v>
      </c>
      <c r="F113" s="74"/>
      <c r="G113" s="48">
        <f t="shared" si="60"/>
        <v>0</v>
      </c>
      <c r="H113" s="48">
        <f t="shared" si="61"/>
        <v>0</v>
      </c>
      <c r="I113" s="49">
        <f>IF(I112&lt;=J112,0,1)</f>
        <v>0</v>
      </c>
      <c r="J113" s="49">
        <f>IF(J112&lt;=I112,0,1)</f>
        <v>0</v>
      </c>
      <c r="K113" s="39"/>
      <c r="L113" s="40"/>
      <c r="M113" s="41"/>
      <c r="N113" s="42"/>
      <c r="O113" s="43"/>
      <c r="P113" s="43"/>
      <c r="Q113" s="44"/>
      <c r="R113" s="45">
        <f>M116</f>
        <v>0</v>
      </c>
      <c r="S113" s="46" t="s">
        <v>19</v>
      </c>
      <c r="T113" s="47">
        <f>K116</f>
        <v>0</v>
      </c>
      <c r="U113" s="48">
        <f t="shared" si="56"/>
        <v>0</v>
      </c>
      <c r="V113" s="48">
        <f t="shared" si="57"/>
        <v>0</v>
      </c>
      <c r="W113" s="49">
        <f>IF(W112&lt;=X112,0,1)</f>
        <v>0</v>
      </c>
      <c r="X113" s="137">
        <f>IF(X112&lt;=W112,0,1)</f>
        <v>0</v>
      </c>
      <c r="Y113" s="45">
        <f>M119</f>
        <v>0</v>
      </c>
      <c r="Z113" s="46" t="s">
        <v>19</v>
      </c>
      <c r="AA113" s="47">
        <f>K119</f>
        <v>0</v>
      </c>
      <c r="AB113" s="48">
        <f t="shared" si="58"/>
        <v>0</v>
      </c>
      <c r="AC113" s="48">
        <f t="shared" si="59"/>
        <v>0</v>
      </c>
      <c r="AD113" s="49">
        <f>IF(AD112&lt;=AE112,0,1)</f>
        <v>0</v>
      </c>
      <c r="AE113" s="137">
        <f>IF(AE112&lt;=AD112,0,1)</f>
        <v>0</v>
      </c>
      <c r="AF113" s="51">
        <f>SUM(D112:D114,R112:R114,Y112:Y114)</f>
        <v>0</v>
      </c>
      <c r="AG113" s="46" t="s">
        <v>19</v>
      </c>
      <c r="AH113" s="51">
        <f>SUM(F112:F114,T112:T114,AA112:AA114)</f>
        <v>0</v>
      </c>
      <c r="AI113" s="52">
        <f>SUM(I112,W112,AD112)</f>
        <v>0</v>
      </c>
      <c r="AJ113" s="46" t="s">
        <v>19</v>
      </c>
      <c r="AK113" s="47">
        <f>J112+X112+AE112</f>
        <v>0</v>
      </c>
      <c r="AL113" s="52">
        <f>SUM(I113,W113,AD113)</f>
        <v>0</v>
      </c>
      <c r="AM113" s="46" t="s">
        <v>19</v>
      </c>
      <c r="AN113" s="47">
        <f>SUM(J113,X113,AE113)</f>
        <v>0</v>
      </c>
      <c r="AO113" s="53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84"/>
    </row>
    <row r="114" spans="2:59" ht="13.5" thickBot="1">
      <c r="B114" s="77"/>
      <c r="C114" s="148"/>
      <c r="D114" s="61"/>
      <c r="E114" s="62" t="s">
        <v>19</v>
      </c>
      <c r="F114" s="75"/>
      <c r="G114" s="64">
        <f t="shared" si="60"/>
        <v>0</v>
      </c>
      <c r="H114" s="64">
        <f t="shared" si="61"/>
        <v>0</v>
      </c>
      <c r="I114" s="65"/>
      <c r="J114" s="65"/>
      <c r="K114" s="55"/>
      <c r="L114" s="56"/>
      <c r="M114" s="57"/>
      <c r="N114" s="58"/>
      <c r="O114" s="59"/>
      <c r="P114" s="59"/>
      <c r="Q114" s="60"/>
      <c r="R114" s="61">
        <f>M117</f>
        <v>0</v>
      </c>
      <c r="S114" s="62" t="s">
        <v>19</v>
      </c>
      <c r="T114" s="63">
        <f>K117</f>
        <v>0</v>
      </c>
      <c r="U114" s="64">
        <f t="shared" si="56"/>
        <v>0</v>
      </c>
      <c r="V114" s="64">
        <f t="shared" si="57"/>
        <v>0</v>
      </c>
      <c r="W114" s="65"/>
      <c r="X114" s="132"/>
      <c r="Y114" s="45">
        <f>M120</f>
        <v>0</v>
      </c>
      <c r="Z114" s="62" t="s">
        <v>19</v>
      </c>
      <c r="AA114" s="47">
        <f>K120</f>
        <v>0</v>
      </c>
      <c r="AB114" s="64">
        <f t="shared" si="58"/>
        <v>0</v>
      </c>
      <c r="AC114" s="64">
        <f t="shared" si="59"/>
        <v>0</v>
      </c>
      <c r="AD114" s="65"/>
      <c r="AE114" s="132"/>
      <c r="AF114" s="67"/>
      <c r="AG114" s="67"/>
      <c r="AH114" s="68"/>
      <c r="AI114" s="76"/>
      <c r="AJ114" s="67"/>
      <c r="AK114" s="68"/>
      <c r="AL114" s="70"/>
      <c r="AM114" s="70"/>
      <c r="AN114" s="70"/>
      <c r="AO114" s="71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84"/>
    </row>
    <row r="115" spans="2:59" ht="12.75">
      <c r="B115" s="147"/>
      <c r="C115" s="84"/>
      <c r="D115" s="27"/>
      <c r="E115" s="28" t="s">
        <v>19</v>
      </c>
      <c r="F115" s="73"/>
      <c r="G115" s="30">
        <f t="shared" si="60"/>
        <v>0</v>
      </c>
      <c r="H115" s="30">
        <f t="shared" si="61"/>
        <v>0</v>
      </c>
      <c r="I115" s="31">
        <f>SUM(G115:G117)</f>
        <v>0</v>
      </c>
      <c r="J115" s="31">
        <f>SUM(H115:H117)</f>
        <v>0</v>
      </c>
      <c r="K115" s="27"/>
      <c r="L115" s="28" t="s">
        <v>19</v>
      </c>
      <c r="M115" s="73"/>
      <c r="N115" s="30">
        <f aca="true" t="shared" si="62" ref="N115:N120">IF(K115&lt;=M115,0,1)</f>
        <v>0</v>
      </c>
      <c r="O115" s="30">
        <f aca="true" t="shared" si="63" ref="O115:O120">IF(M115&lt;=K115,0,1)</f>
        <v>0</v>
      </c>
      <c r="P115" s="31">
        <f>SUM(N115:N117)</f>
        <v>0</v>
      </c>
      <c r="Q115" s="31">
        <f>SUM(O115:O117)</f>
        <v>0</v>
      </c>
      <c r="R115" s="20"/>
      <c r="S115" s="21"/>
      <c r="T115" s="22"/>
      <c r="U115" s="23"/>
      <c r="V115" s="24"/>
      <c r="W115" s="25"/>
      <c r="X115" s="26"/>
      <c r="Y115" s="27">
        <f>T118</f>
        <v>0</v>
      </c>
      <c r="Z115" s="28" t="s">
        <v>19</v>
      </c>
      <c r="AA115" s="29">
        <f>R118</f>
        <v>0</v>
      </c>
      <c r="AB115" s="30">
        <f t="shared" si="58"/>
        <v>0</v>
      </c>
      <c r="AC115" s="30">
        <f t="shared" si="59"/>
        <v>0</v>
      </c>
      <c r="AD115" s="31">
        <f>SUM(AB115:AB117)</f>
        <v>0</v>
      </c>
      <c r="AE115" s="142">
        <f>SUM(AC115:AC117)</f>
        <v>0</v>
      </c>
      <c r="AF115" s="33"/>
      <c r="AG115" s="33"/>
      <c r="AH115" s="34"/>
      <c r="AI115" s="35"/>
      <c r="AJ115" s="33"/>
      <c r="AK115" s="34"/>
      <c r="AL115" s="51"/>
      <c r="AM115" s="51"/>
      <c r="AN115" s="51"/>
      <c r="AO115" s="53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84"/>
    </row>
    <row r="116" spans="2:59" ht="12.75">
      <c r="B116" s="38" t="s">
        <v>10</v>
      </c>
      <c r="D116" s="45"/>
      <c r="E116" s="46" t="s">
        <v>19</v>
      </c>
      <c r="F116" s="74"/>
      <c r="G116" s="48">
        <f t="shared" si="60"/>
        <v>0</v>
      </c>
      <c r="H116" s="48">
        <f t="shared" si="61"/>
        <v>0</v>
      </c>
      <c r="I116" s="49">
        <f>IF(I115&lt;=J115,0,1)</f>
        <v>0</v>
      </c>
      <c r="J116" s="49">
        <f>IF(J115&lt;=I115,0,1)</f>
        <v>0</v>
      </c>
      <c r="K116" s="45"/>
      <c r="L116" s="46" t="s">
        <v>19</v>
      </c>
      <c r="M116" s="74"/>
      <c r="N116" s="48">
        <f t="shared" si="62"/>
        <v>0</v>
      </c>
      <c r="O116" s="48">
        <f t="shared" si="63"/>
        <v>0</v>
      </c>
      <c r="P116" s="49">
        <f>IF(P115&lt;=Q115,0,1)</f>
        <v>0</v>
      </c>
      <c r="Q116" s="49">
        <f>IF(Q115&lt;=P115,0,1)</f>
        <v>0</v>
      </c>
      <c r="R116" s="39"/>
      <c r="S116" s="40"/>
      <c r="T116" s="41"/>
      <c r="U116" s="42"/>
      <c r="V116" s="43"/>
      <c r="W116" s="43"/>
      <c r="X116" s="44"/>
      <c r="Y116" s="45">
        <f>T119</f>
        <v>0</v>
      </c>
      <c r="Z116" s="46" t="s">
        <v>19</v>
      </c>
      <c r="AA116" s="47">
        <f>R119</f>
        <v>0</v>
      </c>
      <c r="AB116" s="48">
        <f t="shared" si="58"/>
        <v>0</v>
      </c>
      <c r="AC116" s="48">
        <f t="shared" si="59"/>
        <v>0</v>
      </c>
      <c r="AD116" s="49">
        <f>IF(AD115&lt;=AE115,0,1)</f>
        <v>0</v>
      </c>
      <c r="AE116" s="137">
        <f>IF(AE115&lt;=AD115,0,1)</f>
        <v>0</v>
      </c>
      <c r="AF116" s="51">
        <f>SUM(D115:D117,K115:K117,Y115:Y117)</f>
        <v>0</v>
      </c>
      <c r="AG116" s="46" t="s">
        <v>19</v>
      </c>
      <c r="AH116" s="51">
        <f>SUM(F115:F117,M115:M117,AA115:AA117)</f>
        <v>0</v>
      </c>
      <c r="AI116" s="52">
        <f>SUM(I115,P115,AD115)</f>
        <v>0</v>
      </c>
      <c r="AJ116" s="46" t="s">
        <v>19</v>
      </c>
      <c r="AK116" s="47">
        <f>J115+Q115+AE115</f>
        <v>0</v>
      </c>
      <c r="AL116" s="52">
        <f>SUM(I116,P116,AD116)</f>
        <v>0</v>
      </c>
      <c r="AM116" s="46" t="s">
        <v>19</v>
      </c>
      <c r="AN116" s="47">
        <f>SUM(J116,Q116,AE116)</f>
        <v>0</v>
      </c>
      <c r="AO116" s="53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20</v>
      </c>
      <c r="BG116" s="84"/>
    </row>
    <row r="117" spans="1:59" ht="13.5" thickBot="1">
      <c r="A117" s="2"/>
      <c r="B117" s="77"/>
      <c r="C117" s="146"/>
      <c r="D117" s="61"/>
      <c r="E117" s="62" t="s">
        <v>19</v>
      </c>
      <c r="F117" s="75"/>
      <c r="G117" s="64">
        <f t="shared" si="60"/>
        <v>0</v>
      </c>
      <c r="H117" s="64">
        <f t="shared" si="61"/>
        <v>0</v>
      </c>
      <c r="I117" s="65"/>
      <c r="J117" s="132"/>
      <c r="K117" s="145"/>
      <c r="L117" s="62" t="s">
        <v>19</v>
      </c>
      <c r="M117" s="75"/>
      <c r="N117" s="64">
        <f t="shared" si="62"/>
        <v>0</v>
      </c>
      <c r="O117" s="64">
        <f t="shared" si="63"/>
        <v>0</v>
      </c>
      <c r="P117" s="65"/>
      <c r="Q117" s="132"/>
      <c r="R117" s="55"/>
      <c r="S117" s="56"/>
      <c r="T117" s="57"/>
      <c r="U117" s="59"/>
      <c r="V117" s="59"/>
      <c r="W117" s="59"/>
      <c r="X117" s="60"/>
      <c r="Y117" s="45">
        <f>T120</f>
        <v>0</v>
      </c>
      <c r="Z117" s="62" t="s">
        <v>19</v>
      </c>
      <c r="AA117" s="47">
        <f>R120</f>
        <v>0</v>
      </c>
      <c r="AB117" s="64">
        <f t="shared" si="58"/>
        <v>0</v>
      </c>
      <c r="AC117" s="64">
        <f t="shared" si="59"/>
        <v>0</v>
      </c>
      <c r="AD117" s="65"/>
      <c r="AE117" s="132"/>
      <c r="AF117" s="67"/>
      <c r="AG117" s="67"/>
      <c r="AH117" s="68"/>
      <c r="AI117" s="69"/>
      <c r="AJ117" s="67"/>
      <c r="AK117" s="68"/>
      <c r="AL117" s="70"/>
      <c r="AM117" s="70"/>
      <c r="AN117" s="70"/>
      <c r="AO117" s="71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84"/>
    </row>
    <row r="118" spans="1:59" ht="12.75">
      <c r="A118" s="2"/>
      <c r="B118" s="144"/>
      <c r="C118" s="143"/>
      <c r="D118" s="45"/>
      <c r="E118" s="28" t="s">
        <v>19</v>
      </c>
      <c r="F118" s="138"/>
      <c r="G118" s="30">
        <f t="shared" si="60"/>
        <v>0</v>
      </c>
      <c r="H118" s="30">
        <f t="shared" si="61"/>
        <v>0</v>
      </c>
      <c r="I118" s="31">
        <f>SUM(G118:G120)</f>
        <v>0</v>
      </c>
      <c r="J118" s="142">
        <f>SUM(H118:H120)</f>
        <v>0</v>
      </c>
      <c r="K118" s="139"/>
      <c r="L118" s="28" t="s">
        <v>19</v>
      </c>
      <c r="M118" s="138"/>
      <c r="N118" s="30">
        <f t="shared" si="62"/>
        <v>0</v>
      </c>
      <c r="O118" s="30">
        <f t="shared" si="63"/>
        <v>0</v>
      </c>
      <c r="P118" s="31">
        <f>SUM(N118:N120)</f>
        <v>0</v>
      </c>
      <c r="Q118" s="142">
        <f>SUM(O118:O120)</f>
        <v>0</v>
      </c>
      <c r="R118" s="139"/>
      <c r="S118" s="28" t="s">
        <v>19</v>
      </c>
      <c r="T118" s="138"/>
      <c r="U118" s="30">
        <f>IF(R118&lt;=T118,0,1)</f>
        <v>0</v>
      </c>
      <c r="V118" s="30">
        <f>IF(T118&lt;=R118,0,1)</f>
        <v>0</v>
      </c>
      <c r="W118" s="31">
        <f>SUM(U118:U120)</f>
        <v>0</v>
      </c>
      <c r="X118" s="142">
        <f>SUM(V118:V120)</f>
        <v>0</v>
      </c>
      <c r="Y118" s="20"/>
      <c r="Z118" s="21"/>
      <c r="AA118" s="22"/>
      <c r="AB118" s="24"/>
      <c r="AC118" s="24"/>
      <c r="AD118" s="24"/>
      <c r="AE118" s="26"/>
      <c r="AF118" s="76"/>
      <c r="AG118" s="76"/>
      <c r="AH118" s="34"/>
      <c r="AI118" s="76"/>
      <c r="AJ118" s="76"/>
      <c r="AK118" s="34"/>
      <c r="AL118" s="76"/>
      <c r="AM118" s="76"/>
      <c r="AN118" s="34"/>
      <c r="AO118" s="34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84"/>
    </row>
    <row r="119" spans="1:59" ht="12.75">
      <c r="A119" s="2"/>
      <c r="B119" s="141" t="s">
        <v>60</v>
      </c>
      <c r="D119" s="45"/>
      <c r="E119" s="46" t="s">
        <v>19</v>
      </c>
      <c r="F119" s="138"/>
      <c r="G119" s="48">
        <f t="shared" si="60"/>
        <v>0</v>
      </c>
      <c r="H119" s="48">
        <f t="shared" si="61"/>
        <v>0</v>
      </c>
      <c r="I119" s="49">
        <f>IF(I118&lt;=J118,0,1)</f>
        <v>0</v>
      </c>
      <c r="J119" s="137">
        <f>IF(J118&lt;=I118,0,1)</f>
        <v>0</v>
      </c>
      <c r="K119" s="140"/>
      <c r="L119" s="46" t="s">
        <v>19</v>
      </c>
      <c r="M119" s="138"/>
      <c r="N119" s="48">
        <f t="shared" si="62"/>
        <v>0</v>
      </c>
      <c r="O119" s="48">
        <f t="shared" si="63"/>
        <v>0</v>
      </c>
      <c r="P119" s="49">
        <f>IF(P118&lt;=Q118,0,1)</f>
        <v>0</v>
      </c>
      <c r="Q119" s="137">
        <f>IF(Q118&lt;=P118,0,1)</f>
        <v>0</v>
      </c>
      <c r="R119" s="139"/>
      <c r="S119" s="46" t="s">
        <v>19</v>
      </c>
      <c r="T119" s="138"/>
      <c r="U119" s="48">
        <f>IF(R119&lt;=T119,0,1)</f>
        <v>0</v>
      </c>
      <c r="V119" s="48">
        <f>IF(T119&lt;=R119,0,1)</f>
        <v>0</v>
      </c>
      <c r="W119" s="49">
        <f>IF(W118&lt;=X118,0,1)</f>
        <v>0</v>
      </c>
      <c r="X119" s="137">
        <f>IF(X118&lt;=W118,0,1)</f>
        <v>0</v>
      </c>
      <c r="Y119" s="39"/>
      <c r="Z119" s="40"/>
      <c r="AA119" s="41"/>
      <c r="AB119" s="43"/>
      <c r="AC119" s="43"/>
      <c r="AD119" s="43"/>
      <c r="AE119" s="44"/>
      <c r="AF119" s="51">
        <f>SUM(D118:D120,K118:K120,R118:R120)</f>
        <v>0</v>
      </c>
      <c r="AG119" s="46" t="s">
        <v>19</v>
      </c>
      <c r="AH119" s="51">
        <f>SUM(F118:F120,M118:M120,T118:T120)</f>
        <v>0</v>
      </c>
      <c r="AI119" s="52">
        <f>SUM(I118,P118,W118)</f>
        <v>0</v>
      </c>
      <c r="AJ119" s="46" t="s">
        <v>19</v>
      </c>
      <c r="AK119" s="47">
        <f>J118+Q118+X118</f>
        <v>0</v>
      </c>
      <c r="AL119" s="52">
        <f>SUM(I119,P119,W119)</f>
        <v>0</v>
      </c>
      <c r="AM119" s="46" t="s">
        <v>19</v>
      </c>
      <c r="AN119" s="47">
        <f>SUM(J119,Q119,X119)</f>
        <v>0</v>
      </c>
      <c r="AO119" s="53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84"/>
    </row>
    <row r="120" spans="1:59" ht="13.5" thickBot="1">
      <c r="A120" s="2"/>
      <c r="B120" s="136"/>
      <c r="C120" s="135"/>
      <c r="D120" s="134"/>
      <c r="E120" s="62" t="s">
        <v>19</v>
      </c>
      <c r="F120" s="133"/>
      <c r="G120" s="64">
        <f t="shared" si="60"/>
        <v>0</v>
      </c>
      <c r="H120" s="64">
        <f t="shared" si="61"/>
        <v>0</v>
      </c>
      <c r="I120" s="65"/>
      <c r="J120" s="132"/>
      <c r="K120" s="134"/>
      <c r="L120" s="62" t="s">
        <v>19</v>
      </c>
      <c r="M120" s="133"/>
      <c r="N120" s="64">
        <f t="shared" si="62"/>
        <v>0</v>
      </c>
      <c r="O120" s="64">
        <f t="shared" si="63"/>
        <v>0</v>
      </c>
      <c r="P120" s="65"/>
      <c r="Q120" s="132"/>
      <c r="R120" s="134"/>
      <c r="S120" s="62" t="s">
        <v>19</v>
      </c>
      <c r="T120" s="133"/>
      <c r="U120" s="64">
        <f>IF(R120&lt;=T120,0,1)</f>
        <v>0</v>
      </c>
      <c r="V120" s="64">
        <f>IF(T120&lt;=R120,0,1)</f>
        <v>0</v>
      </c>
      <c r="W120" s="65"/>
      <c r="X120" s="132"/>
      <c r="Y120" s="55"/>
      <c r="Z120" s="56"/>
      <c r="AA120" s="57"/>
      <c r="AB120" s="59"/>
      <c r="AC120" s="59"/>
      <c r="AD120" s="59"/>
      <c r="AE120" s="60"/>
      <c r="AF120" s="67"/>
      <c r="AG120" s="67"/>
      <c r="AH120" s="68"/>
      <c r="AI120" s="67"/>
      <c r="AJ120" s="67"/>
      <c r="AK120" s="68"/>
      <c r="AL120" s="67"/>
      <c r="AM120" s="67"/>
      <c r="AN120" s="68"/>
      <c r="AO120" s="68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84"/>
    </row>
    <row r="121" spans="3:59" ht="12.75">
      <c r="C121" s="131"/>
      <c r="BG121" s="84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view="pageBreakPreview" zoomScaleSheetLayoutView="100" zoomScalePageLayoutView="0" workbookViewId="0" topLeftCell="A13">
      <selection activeCell="AA23" sqref="AA23"/>
    </sheetView>
  </sheetViews>
  <sheetFormatPr defaultColWidth="9.140625" defaultRowHeight="12.75"/>
  <cols>
    <col min="1" max="1" width="1.57421875" style="0" customWidth="1"/>
    <col min="2" max="2" width="2.7109375" style="0" customWidth="1"/>
    <col min="3" max="3" width="18.7109375" style="0" customWidth="1"/>
    <col min="4" max="4" width="1.28515625" style="0" customWidth="1"/>
    <col min="5" max="10" width="3.7109375" style="0" customWidth="1"/>
    <col min="11" max="11" width="1.28515625" style="0" customWidth="1"/>
    <col min="12" max="17" width="3.7109375" style="0" customWidth="1"/>
    <col min="18" max="18" width="1.28515625" style="0" customWidth="1"/>
    <col min="19" max="24" width="3.7109375" style="0" customWidth="1"/>
  </cols>
  <sheetData>
    <row r="1" ht="12.75">
      <c r="C1" t="s">
        <v>59</v>
      </c>
    </row>
    <row r="2" spans="2:22" ht="14.25" thickBot="1">
      <c r="B2" s="95" t="s">
        <v>58</v>
      </c>
      <c r="C2" s="130" t="s">
        <v>57</v>
      </c>
      <c r="D2" s="9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0"/>
      <c r="S2" s="100"/>
      <c r="T2" s="100"/>
      <c r="U2" s="100"/>
      <c r="V2" s="100"/>
    </row>
    <row r="3" spans="2:22" ht="14.25" thickBot="1">
      <c r="B3" s="95"/>
      <c r="C3" s="115" t="s">
        <v>24</v>
      </c>
      <c r="D3" s="129"/>
      <c r="E3" s="110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0"/>
      <c r="S3" s="100"/>
      <c r="T3" s="100"/>
      <c r="U3" s="100"/>
      <c r="V3" s="100"/>
    </row>
    <row r="4" spans="2:22" ht="14.25" thickBot="1">
      <c r="B4" s="95"/>
      <c r="C4" s="112"/>
      <c r="D4" s="111"/>
      <c r="E4" s="110">
        <f>IF(D4="f",C2,IF(D4="a",C6,0))</f>
        <v>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00"/>
      <c r="S4" s="100"/>
      <c r="T4" s="100"/>
      <c r="U4" s="100"/>
      <c r="V4" s="100"/>
    </row>
    <row r="5" spans="2:22" ht="13.5">
      <c r="B5" s="95"/>
      <c r="C5" s="107"/>
      <c r="D5" s="128"/>
      <c r="E5" s="105"/>
      <c r="F5" s="104"/>
      <c r="G5" s="103"/>
      <c r="H5" s="103"/>
      <c r="I5" s="102"/>
      <c r="J5" s="125"/>
      <c r="K5" s="95"/>
      <c r="L5" s="95"/>
      <c r="M5" s="95"/>
      <c r="N5" s="95"/>
      <c r="O5" s="95"/>
      <c r="P5" s="95"/>
      <c r="Q5" s="95"/>
      <c r="R5" s="100"/>
      <c r="S5" s="100"/>
      <c r="T5" s="100"/>
      <c r="U5" s="100"/>
      <c r="V5" s="100"/>
    </row>
    <row r="6" spans="2:22" ht="14.25" thickBot="1">
      <c r="B6" s="95">
        <v>2</v>
      </c>
      <c r="C6" s="99" t="s">
        <v>56</v>
      </c>
      <c r="D6" s="98"/>
      <c r="E6" s="97"/>
      <c r="F6" s="90"/>
      <c r="G6" s="96"/>
      <c r="H6" s="96"/>
      <c r="I6" s="95"/>
      <c r="J6" s="113"/>
      <c r="K6" s="94"/>
      <c r="L6" s="110"/>
      <c r="M6" s="95"/>
      <c r="N6" s="95"/>
      <c r="O6" s="95"/>
      <c r="P6" s="95"/>
      <c r="Q6" s="95"/>
      <c r="R6" s="100"/>
      <c r="S6" s="100"/>
      <c r="T6" s="100"/>
      <c r="U6" s="100"/>
      <c r="V6" s="100"/>
    </row>
    <row r="7" spans="2:22" ht="14.25" thickBot="1">
      <c r="B7" s="95"/>
      <c r="C7" s="118"/>
      <c r="D7" s="98"/>
      <c r="E7" s="97"/>
      <c r="F7" s="90"/>
      <c r="G7" s="96"/>
      <c r="H7" s="96"/>
      <c r="I7" s="95"/>
      <c r="J7" s="113"/>
      <c r="K7" s="117"/>
      <c r="L7" s="120"/>
      <c r="M7" s="96"/>
      <c r="N7" s="96"/>
      <c r="O7" s="96"/>
      <c r="P7" s="94"/>
      <c r="Q7" s="117"/>
      <c r="R7" s="91"/>
      <c r="S7" s="100"/>
      <c r="T7" s="100"/>
      <c r="U7" s="100"/>
      <c r="V7" s="100"/>
    </row>
    <row r="8" spans="2:22" ht="14.25" thickBot="1">
      <c r="B8" s="95"/>
      <c r="C8" s="118"/>
      <c r="D8" s="98"/>
      <c r="E8" s="97"/>
      <c r="F8" s="96"/>
      <c r="G8" s="96"/>
      <c r="H8" s="96"/>
      <c r="I8" s="95"/>
      <c r="J8" s="113"/>
      <c r="K8" s="111"/>
      <c r="L8" s="110">
        <f>IF(K8="f",E4,IF(K8="a",E12,0))</f>
        <v>0</v>
      </c>
      <c r="M8" s="95"/>
      <c r="N8" s="95"/>
      <c r="O8" s="95"/>
      <c r="P8" s="95"/>
      <c r="Q8" s="95"/>
      <c r="R8" s="91"/>
      <c r="S8" s="100"/>
      <c r="T8" s="100"/>
      <c r="U8" s="100"/>
      <c r="V8" s="100"/>
    </row>
    <row r="9" spans="2:22" ht="13.5">
      <c r="B9" s="95"/>
      <c r="C9" s="118"/>
      <c r="D9" s="98"/>
      <c r="E9" s="97"/>
      <c r="F9" s="95"/>
      <c r="G9" s="95"/>
      <c r="H9" s="95"/>
      <c r="I9" s="95"/>
      <c r="J9" s="113"/>
      <c r="K9" s="121"/>
      <c r="L9" s="105"/>
      <c r="M9" s="104"/>
      <c r="N9" s="103"/>
      <c r="O9" s="103"/>
      <c r="P9" s="102"/>
      <c r="Q9" s="125"/>
      <c r="R9" s="91"/>
      <c r="S9" s="100"/>
      <c r="T9" s="100"/>
      <c r="U9" s="100"/>
      <c r="V9" s="100"/>
    </row>
    <row r="10" spans="2:22" ht="14.25" thickBot="1">
      <c r="B10" s="95">
        <v>3</v>
      </c>
      <c r="C10" s="116"/>
      <c r="D10" s="98"/>
      <c r="E10" s="110"/>
      <c r="F10" s="95"/>
      <c r="G10" s="95"/>
      <c r="H10" s="95"/>
      <c r="I10" s="95"/>
      <c r="J10" s="113"/>
      <c r="K10" s="127"/>
      <c r="L10" s="97"/>
      <c r="M10" s="90"/>
      <c r="N10" s="96"/>
      <c r="O10" s="96"/>
      <c r="P10" s="95"/>
      <c r="Q10" s="113"/>
      <c r="R10" s="91"/>
      <c r="S10" s="100"/>
      <c r="T10" s="100"/>
      <c r="U10" s="100"/>
      <c r="V10" s="100"/>
    </row>
    <row r="11" spans="2:22" ht="14.25" thickBot="1">
      <c r="B11" s="95"/>
      <c r="C11" s="115"/>
      <c r="D11" s="114"/>
      <c r="E11" s="110"/>
      <c r="F11" s="95"/>
      <c r="G11" s="95"/>
      <c r="H11" s="95"/>
      <c r="I11" s="95"/>
      <c r="J11" s="113"/>
      <c r="K11" s="124"/>
      <c r="L11" s="97"/>
      <c r="M11" s="90"/>
      <c r="N11" s="96"/>
      <c r="O11" s="95"/>
      <c r="P11" s="95"/>
      <c r="Q11" s="113"/>
      <c r="R11" s="91"/>
      <c r="S11" s="100"/>
      <c r="T11" s="100"/>
      <c r="U11" s="100"/>
      <c r="V11" s="100"/>
    </row>
    <row r="12" spans="2:22" ht="14.25" thickBot="1">
      <c r="B12" s="95"/>
      <c r="C12" s="112"/>
      <c r="D12" s="111"/>
      <c r="E12" s="110">
        <f>IF(D12="f",C10,IF(D12="a",C14,0))</f>
        <v>0</v>
      </c>
      <c r="F12" s="109"/>
      <c r="G12" s="95"/>
      <c r="H12" s="95"/>
      <c r="I12" s="95"/>
      <c r="J12" s="108"/>
      <c r="K12" s="124"/>
      <c r="L12" s="95"/>
      <c r="M12" s="95"/>
      <c r="N12" s="95"/>
      <c r="O12" s="95"/>
      <c r="P12" s="95"/>
      <c r="Q12" s="113"/>
      <c r="R12" s="91"/>
      <c r="S12" s="100"/>
      <c r="T12" s="100"/>
      <c r="U12" s="100"/>
      <c r="V12" s="100"/>
    </row>
    <row r="13" spans="2:22" ht="13.5">
      <c r="B13" s="95"/>
      <c r="C13" s="107"/>
      <c r="D13" s="106"/>
      <c r="E13" s="105"/>
      <c r="F13" s="104"/>
      <c r="G13" s="103"/>
      <c r="H13" s="103"/>
      <c r="I13" s="102"/>
      <c r="J13" s="101"/>
      <c r="K13" s="95"/>
      <c r="L13" s="95"/>
      <c r="M13" s="95"/>
      <c r="N13" s="95"/>
      <c r="O13" s="95"/>
      <c r="P13" s="95"/>
      <c r="Q13" s="113"/>
      <c r="R13" s="91"/>
      <c r="S13" s="100"/>
      <c r="T13" s="100"/>
      <c r="U13" s="100"/>
      <c r="V13" s="100"/>
    </row>
    <row r="14" spans="2:22" ht="14.25" thickBot="1">
      <c r="B14" s="95">
        <v>4</v>
      </c>
      <c r="C14" s="99" t="s">
        <v>55</v>
      </c>
      <c r="D14" s="98"/>
      <c r="E14" s="97"/>
      <c r="F14" s="90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113"/>
      <c r="R14" s="95"/>
      <c r="S14" s="95"/>
      <c r="T14" s="95"/>
      <c r="U14" s="95"/>
      <c r="V14" s="95"/>
    </row>
    <row r="15" spans="2:17" ht="14.25" thickBot="1">
      <c r="B15" s="95"/>
      <c r="C15" s="122"/>
      <c r="D15" s="98"/>
      <c r="E15" s="97"/>
      <c r="F15" s="90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113"/>
    </row>
    <row r="16" spans="2:24" ht="14.25" thickBot="1">
      <c r="B16" s="95"/>
      <c r="C16" s="118"/>
      <c r="D16" s="98"/>
      <c r="E16" s="97"/>
      <c r="F16" s="96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113"/>
      <c r="R16" s="126"/>
      <c r="S16" s="110">
        <f>IF(R16="f",L8,IF(R16="a",L24,0))</f>
        <v>0</v>
      </c>
      <c r="T16" s="95"/>
      <c r="U16" s="95"/>
      <c r="V16" s="95"/>
      <c r="W16" s="95"/>
      <c r="X16" s="95"/>
    </row>
    <row r="17" spans="2:24" ht="13.5">
      <c r="B17" s="95"/>
      <c r="C17" s="117"/>
      <c r="D17" s="98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13"/>
      <c r="R17" s="94"/>
      <c r="S17" s="105"/>
      <c r="T17" s="104"/>
      <c r="U17" s="103"/>
      <c r="V17" s="102"/>
      <c r="W17" s="102"/>
      <c r="X17" s="102"/>
    </row>
    <row r="18" spans="2:22" ht="14.25" thickBot="1">
      <c r="B18" s="95">
        <v>5</v>
      </c>
      <c r="C18" s="116" t="s">
        <v>54</v>
      </c>
      <c r="D18" s="98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13"/>
      <c r="R18" s="117"/>
      <c r="S18" s="97"/>
      <c r="T18" s="90"/>
      <c r="U18" s="96"/>
      <c r="V18" s="95"/>
    </row>
    <row r="19" spans="2:22" ht="14.25" thickBot="1">
      <c r="B19" s="95"/>
      <c r="C19" s="115"/>
      <c r="D19" s="114"/>
      <c r="E19" s="110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13"/>
      <c r="R19" s="117"/>
      <c r="S19" s="97"/>
      <c r="T19" s="90"/>
      <c r="U19" s="96"/>
      <c r="V19" s="95"/>
    </row>
    <row r="20" spans="2:22" ht="14.25" thickBot="1">
      <c r="B20" s="95"/>
      <c r="C20" s="112"/>
      <c r="D20" s="111"/>
      <c r="E20" s="110">
        <f>IF(D20="f",C18,IF(D20="a",C22,0))</f>
        <v>0</v>
      </c>
      <c r="F20" s="109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13"/>
      <c r="R20" s="91"/>
      <c r="S20" s="97"/>
      <c r="T20" s="96"/>
      <c r="U20" s="96"/>
      <c r="V20" s="95"/>
    </row>
    <row r="21" spans="2:22" ht="13.5">
      <c r="B21" s="95"/>
      <c r="C21" s="107"/>
      <c r="D21" s="106"/>
      <c r="E21" s="105"/>
      <c r="F21" s="104"/>
      <c r="G21" s="103"/>
      <c r="H21" s="103"/>
      <c r="I21" s="102"/>
      <c r="J21" s="125"/>
      <c r="K21" s="124"/>
      <c r="L21" s="95"/>
      <c r="M21" s="95"/>
      <c r="N21" s="95"/>
      <c r="O21" s="95"/>
      <c r="P21" s="95"/>
      <c r="Q21" s="113"/>
      <c r="R21" s="91"/>
      <c r="S21" s="97"/>
      <c r="T21" s="96"/>
      <c r="U21" s="96"/>
      <c r="V21" s="95"/>
    </row>
    <row r="22" spans="2:22" ht="14.25" thickBot="1">
      <c r="B22" s="95">
        <v>6</v>
      </c>
      <c r="C22" s="99" t="s">
        <v>53</v>
      </c>
      <c r="D22" s="98"/>
      <c r="E22" s="97"/>
      <c r="F22" s="90"/>
      <c r="G22" s="96"/>
      <c r="H22" s="96"/>
      <c r="I22" s="95"/>
      <c r="J22" s="113"/>
      <c r="K22" s="123"/>
      <c r="L22" s="110"/>
      <c r="M22" s="95"/>
      <c r="N22" s="95"/>
      <c r="O22" s="95"/>
      <c r="P22" s="95"/>
      <c r="Q22" s="113"/>
      <c r="R22" s="91"/>
      <c r="S22" s="91"/>
      <c r="T22" s="91"/>
      <c r="U22" s="91"/>
      <c r="V22" s="91"/>
    </row>
    <row r="23" spans="2:22" ht="14.25" thickBot="1">
      <c r="B23" s="95"/>
      <c r="C23" s="122"/>
      <c r="D23" s="98"/>
      <c r="E23" s="97"/>
      <c r="F23" s="90"/>
      <c r="G23" s="96"/>
      <c r="H23" s="96"/>
      <c r="I23" s="95"/>
      <c r="J23" s="113"/>
      <c r="K23" s="121"/>
      <c r="L23" s="120"/>
      <c r="M23" s="96"/>
      <c r="N23" s="96"/>
      <c r="O23" s="96"/>
      <c r="P23" s="94"/>
      <c r="Q23" s="107"/>
      <c r="R23" s="100"/>
      <c r="S23" s="91"/>
      <c r="T23" s="91"/>
      <c r="U23" s="91"/>
      <c r="V23" s="91"/>
    </row>
    <row r="24" spans="2:22" ht="14.25" thickBot="1">
      <c r="B24" s="95"/>
      <c r="C24" s="118"/>
      <c r="D24" s="98"/>
      <c r="E24" s="97"/>
      <c r="F24" s="96"/>
      <c r="G24" s="96"/>
      <c r="H24" s="96"/>
      <c r="I24" s="95"/>
      <c r="J24" s="113"/>
      <c r="K24" s="111"/>
      <c r="L24" s="110">
        <f>IF(K24="f",E20,IF(K24="a",E28,0))</f>
        <v>0</v>
      </c>
      <c r="M24" s="119"/>
      <c r="N24" s="119"/>
      <c r="O24" s="119"/>
      <c r="P24" s="119"/>
      <c r="Q24" s="108"/>
      <c r="R24" s="100"/>
      <c r="S24" s="91"/>
      <c r="T24" s="91"/>
      <c r="U24" s="91"/>
      <c r="V24" s="91"/>
    </row>
    <row r="25" spans="2:22" ht="13.5">
      <c r="B25" s="95"/>
      <c r="C25" s="118"/>
      <c r="D25" s="98"/>
      <c r="E25" s="97"/>
      <c r="F25" s="95"/>
      <c r="G25" s="95"/>
      <c r="H25" s="95"/>
      <c r="I25" s="95"/>
      <c r="J25" s="113"/>
      <c r="K25" s="117"/>
      <c r="L25" s="105"/>
      <c r="M25" s="104"/>
      <c r="N25" s="103"/>
      <c r="O25" s="103"/>
      <c r="P25" s="102"/>
      <c r="Q25" s="101"/>
      <c r="R25" s="100"/>
      <c r="S25" s="91"/>
      <c r="T25" s="91"/>
      <c r="U25" s="91"/>
      <c r="V25" s="91"/>
    </row>
    <row r="26" spans="2:22" ht="14.25" thickBot="1">
      <c r="B26" s="95">
        <v>7</v>
      </c>
      <c r="C26" s="116"/>
      <c r="D26" s="98"/>
      <c r="E26" s="110"/>
      <c r="F26" s="95"/>
      <c r="G26" s="95"/>
      <c r="H26" s="95"/>
      <c r="I26" s="95"/>
      <c r="J26" s="113"/>
      <c r="K26" s="95"/>
      <c r="L26" s="97"/>
      <c r="M26" s="90"/>
      <c r="N26" s="96"/>
      <c r="O26" s="110"/>
      <c r="P26" s="95"/>
      <c r="Q26" s="95"/>
      <c r="R26" s="100"/>
      <c r="S26" s="91"/>
      <c r="T26" s="91"/>
      <c r="U26" s="91"/>
      <c r="V26" s="91"/>
    </row>
    <row r="27" spans="2:22" ht="14.25" thickBot="1">
      <c r="B27" s="95"/>
      <c r="C27" s="115"/>
      <c r="D27" s="114"/>
      <c r="E27" s="110"/>
      <c r="F27" s="95"/>
      <c r="G27" s="95"/>
      <c r="H27" s="95"/>
      <c r="I27" s="95"/>
      <c r="J27" s="113"/>
      <c r="K27" s="95"/>
      <c r="L27" s="97"/>
      <c r="M27" s="90"/>
      <c r="N27" s="96"/>
      <c r="O27" s="110"/>
      <c r="P27" s="95"/>
      <c r="Q27" s="95"/>
      <c r="R27" s="100"/>
      <c r="S27" s="91"/>
      <c r="T27" s="91"/>
      <c r="U27" s="91"/>
      <c r="V27" s="91"/>
    </row>
    <row r="28" spans="2:22" ht="14.25" thickBot="1">
      <c r="B28" s="95"/>
      <c r="C28" s="112"/>
      <c r="D28" s="111"/>
      <c r="E28" s="110">
        <f>IF(D28="f",C26,IF(D28="a",C30,0))</f>
        <v>0</v>
      </c>
      <c r="F28" s="109"/>
      <c r="G28" s="95"/>
      <c r="H28" s="95"/>
      <c r="I28" s="95"/>
      <c r="J28" s="108"/>
      <c r="K28" s="95"/>
      <c r="L28" s="95"/>
      <c r="M28" s="95"/>
      <c r="N28" s="95"/>
      <c r="O28" s="95"/>
      <c r="P28" s="95"/>
      <c r="Q28" s="95"/>
      <c r="R28" s="100"/>
      <c r="S28" s="91"/>
      <c r="T28" s="91"/>
      <c r="U28" s="91"/>
      <c r="V28" s="91"/>
    </row>
    <row r="29" spans="2:22" ht="13.5">
      <c r="B29" s="95"/>
      <c r="C29" s="107"/>
      <c r="D29" s="106"/>
      <c r="E29" s="105"/>
      <c r="F29" s="104"/>
      <c r="G29" s="103"/>
      <c r="H29" s="103"/>
      <c r="I29" s="102"/>
      <c r="J29" s="101"/>
      <c r="K29" s="95"/>
      <c r="L29" s="95"/>
      <c r="M29" s="95"/>
      <c r="N29" s="95"/>
      <c r="O29" s="95"/>
      <c r="P29" s="95"/>
      <c r="Q29" s="95"/>
      <c r="R29" s="100"/>
      <c r="S29" s="91"/>
      <c r="T29" s="91"/>
      <c r="U29" s="91"/>
      <c r="V29" s="91"/>
    </row>
    <row r="30" spans="2:22" ht="15" thickBot="1">
      <c r="B30" s="95" t="s">
        <v>52</v>
      </c>
      <c r="C30" s="99" t="s">
        <v>51</v>
      </c>
      <c r="D30" s="98"/>
      <c r="E30" s="97"/>
      <c r="F30" s="90"/>
      <c r="G30" s="96"/>
      <c r="H30" s="96"/>
      <c r="I30" s="95"/>
      <c r="J30" s="95"/>
      <c r="K30" s="94"/>
      <c r="L30" s="86" t="s">
        <v>50</v>
      </c>
      <c r="M30" s="93"/>
      <c r="N30" s="93"/>
      <c r="O30" s="92"/>
      <c r="P30" s="86">
        <f>$S$16</f>
        <v>0</v>
      </c>
      <c r="Q30" s="17"/>
      <c r="R30" s="86"/>
      <c r="T30" s="91"/>
      <c r="U30" s="91"/>
      <c r="V30" s="91"/>
    </row>
    <row r="31" spans="6:19" ht="15">
      <c r="F31" s="90"/>
      <c r="L31" s="86"/>
      <c r="M31" s="1"/>
      <c r="N31" s="1"/>
      <c r="O31" s="17"/>
      <c r="P31" s="17"/>
      <c r="Q31" s="17"/>
      <c r="R31" s="86"/>
      <c r="S31" s="86"/>
    </row>
    <row r="32" spans="12:18" ht="15">
      <c r="L32" s="86" t="s">
        <v>49</v>
      </c>
      <c r="M32" s="1"/>
      <c r="N32" s="1"/>
      <c r="O32" s="17"/>
      <c r="P32" s="86">
        <f>IF($S$16=$L$8,$L$24,$L$8)</f>
        <v>0</v>
      </c>
      <c r="Q32" s="17"/>
      <c r="R32" s="86"/>
    </row>
    <row r="33" spans="12:19" ht="15">
      <c r="L33" s="86"/>
      <c r="M33" s="1"/>
      <c r="N33" s="1"/>
      <c r="O33" s="17"/>
      <c r="P33" s="17"/>
      <c r="Q33" s="17"/>
      <c r="R33" s="86"/>
      <c r="S33" s="86"/>
    </row>
    <row r="34" spans="12:18" ht="15">
      <c r="L34" s="86" t="s">
        <v>48</v>
      </c>
      <c r="M34" s="17"/>
      <c r="N34" s="17"/>
      <c r="O34" s="17"/>
      <c r="P34" s="86">
        <f>IF($L$8=$E$4,$E$12,$E$4)</f>
        <v>0</v>
      </c>
      <c r="Q34" s="17"/>
      <c r="R34" s="86"/>
    </row>
    <row r="35" spans="12:19" ht="12.75">
      <c r="L35" s="17"/>
      <c r="M35" s="17"/>
      <c r="N35" s="17"/>
      <c r="O35" s="17"/>
      <c r="P35" s="17"/>
      <c r="Q35" s="17"/>
      <c r="R35" s="17"/>
      <c r="S35" s="17"/>
    </row>
    <row r="36" spans="12:18" ht="15">
      <c r="L36" s="86" t="s">
        <v>48</v>
      </c>
      <c r="M36" s="17"/>
      <c r="N36" s="17"/>
      <c r="O36" s="17"/>
      <c r="P36" s="86">
        <f>IF($L$24=$E$20,$E$28,$E$20)</f>
        <v>0</v>
      </c>
      <c r="Q36" s="17"/>
      <c r="R36" s="86"/>
    </row>
    <row r="42" spans="5:23" ht="12.75">
      <c r="E42" s="89"/>
      <c r="F42" s="89"/>
      <c r="G42" s="89"/>
      <c r="H42" s="89"/>
      <c r="I42" s="89"/>
      <c r="J42" s="89"/>
      <c r="K42" s="89"/>
      <c r="L42" s="1"/>
      <c r="M42" s="1"/>
      <c r="N42" s="1"/>
      <c r="O42" s="1"/>
      <c r="P42" s="1"/>
      <c r="Q42" s="1"/>
      <c r="R42" s="89"/>
      <c r="S42" s="89"/>
      <c r="T42" s="89"/>
      <c r="U42" s="89"/>
      <c r="V42" s="88"/>
      <c r="W42" s="88"/>
    </row>
    <row r="43" spans="5:23" ht="15">
      <c r="E43" s="86" t="s">
        <v>47</v>
      </c>
      <c r="F43" s="86"/>
      <c r="G43" s="86"/>
      <c r="H43" s="86"/>
      <c r="I43" s="86"/>
      <c r="J43" s="86"/>
      <c r="K43" s="86"/>
      <c r="L43" s="86"/>
      <c r="M43" s="86"/>
      <c r="N43" s="86"/>
      <c r="O43" s="87"/>
      <c r="S43" s="1"/>
      <c r="T43" s="86" t="s">
        <v>46</v>
      </c>
      <c r="U43" s="17"/>
      <c r="V43" s="84"/>
      <c r="W43" s="84"/>
    </row>
  </sheetData>
  <sheetProtection/>
  <printOptions/>
  <pageMargins left="0.3937007874015748" right="0.3937007874015748" top="0.5905511811023623" bottom="0.5905511811023623" header="0.5118110236220472" footer="0.5118110236220472"/>
  <pageSetup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2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54" t="s">
        <v>79</v>
      </c>
      <c r="D1" s="1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</row>
    <row r="2" spans="26:47" ht="13.5" thickBot="1">
      <c r="Z2" s="150"/>
      <c r="AR2" t="s">
        <v>0</v>
      </c>
      <c r="AU2" t="s">
        <v>1</v>
      </c>
    </row>
    <row r="3" spans="1:57" ht="15" thickBot="1">
      <c r="A3" s="2"/>
      <c r="B3" s="3" t="s">
        <v>2</v>
      </c>
      <c r="C3" s="4" t="s">
        <v>62</v>
      </c>
      <c r="D3" s="5"/>
      <c r="E3" s="6" t="str">
        <f>B5</f>
        <v>A</v>
      </c>
      <c r="F3" s="7"/>
      <c r="G3" s="8"/>
      <c r="H3" s="8"/>
      <c r="I3" s="8"/>
      <c r="J3" s="8"/>
      <c r="K3" s="5"/>
      <c r="L3" s="9" t="str">
        <f>B8</f>
        <v>B</v>
      </c>
      <c r="M3" s="10"/>
      <c r="N3" s="11"/>
      <c r="O3" s="11"/>
      <c r="P3" s="11"/>
      <c r="Q3" s="11"/>
      <c r="R3" s="12"/>
      <c r="S3" s="9" t="str">
        <f>B11</f>
        <v>C</v>
      </c>
      <c r="T3" s="10"/>
      <c r="U3" s="11"/>
      <c r="V3" s="11"/>
      <c r="W3" s="11"/>
      <c r="X3" s="10"/>
      <c r="Y3" s="12"/>
      <c r="Z3" s="149" t="s">
        <v>60</v>
      </c>
      <c r="AA3" s="10"/>
      <c r="AB3" s="11"/>
      <c r="AC3" s="11"/>
      <c r="AD3" s="11"/>
      <c r="AE3" s="10"/>
      <c r="AF3" s="11"/>
      <c r="AG3" s="14" t="s">
        <v>4</v>
      </c>
      <c r="AH3" s="10"/>
      <c r="AI3" s="12"/>
      <c r="AJ3" s="14" t="s">
        <v>5</v>
      </c>
      <c r="AK3" s="10"/>
      <c r="AL3" s="11"/>
      <c r="AM3" s="14" t="s">
        <v>6</v>
      </c>
      <c r="AN3" s="10"/>
      <c r="AO3" s="15" t="s">
        <v>7</v>
      </c>
      <c r="AQ3" s="16"/>
      <c r="AR3" s="16" t="s">
        <v>8</v>
      </c>
      <c r="AS3" s="16" t="s">
        <v>9</v>
      </c>
      <c r="AT3" s="16" t="s">
        <v>10</v>
      </c>
      <c r="AU3" s="16"/>
      <c r="AV3" s="16" t="s">
        <v>11</v>
      </c>
      <c r="AW3" s="16"/>
      <c r="AX3" s="16" t="s">
        <v>12</v>
      </c>
      <c r="AY3" s="16" t="s">
        <v>13</v>
      </c>
      <c r="AZ3" s="16" t="s">
        <v>14</v>
      </c>
      <c r="BA3" s="16" t="s">
        <v>15</v>
      </c>
      <c r="BB3" s="16" t="s">
        <v>16</v>
      </c>
      <c r="BC3" s="16" t="s">
        <v>17</v>
      </c>
      <c r="BD3" s="16" t="s">
        <v>61</v>
      </c>
      <c r="BE3" s="16" t="s">
        <v>18</v>
      </c>
    </row>
    <row r="4" spans="2:57" ht="12.75">
      <c r="B4" s="18"/>
      <c r="C4" s="19"/>
      <c r="D4" s="20"/>
      <c r="E4" s="21"/>
      <c r="F4" s="22"/>
      <c r="G4" s="23"/>
      <c r="H4" s="24"/>
      <c r="I4" s="25"/>
      <c r="J4" s="26"/>
      <c r="K4" s="27">
        <f>F7</f>
        <v>0</v>
      </c>
      <c r="L4" s="28" t="s">
        <v>19</v>
      </c>
      <c r="M4" s="29">
        <f>D7</f>
        <v>0</v>
      </c>
      <c r="N4" s="30">
        <f>IF(K4&lt;=M4,0,1)</f>
        <v>0</v>
      </c>
      <c r="O4" s="30">
        <f>IF(M4&lt;=K4,0,1)</f>
        <v>0</v>
      </c>
      <c r="P4" s="31">
        <f>SUM(N4:N6)</f>
        <v>0</v>
      </c>
      <c r="Q4" s="31">
        <f>SUM(O4:O6)</f>
        <v>0</v>
      </c>
      <c r="R4" s="27">
        <f>F10</f>
        <v>0</v>
      </c>
      <c r="S4" s="28" t="s">
        <v>19</v>
      </c>
      <c r="T4" s="29">
        <f>D10</f>
        <v>0</v>
      </c>
      <c r="U4" s="30">
        <f aca="true" t="shared" si="0" ref="U4:U9">IF(R4&lt;=T4,0,1)</f>
        <v>0</v>
      </c>
      <c r="V4" s="30">
        <f aca="true" t="shared" si="1" ref="V4:V9">IF(T4&lt;=R4,0,1)</f>
        <v>0</v>
      </c>
      <c r="W4" s="31">
        <f>SUM(U4:U6)</f>
        <v>0</v>
      </c>
      <c r="X4" s="142">
        <f>SUM(V4:V6)</f>
        <v>0</v>
      </c>
      <c r="Y4" s="27">
        <f>F13</f>
        <v>0</v>
      </c>
      <c r="Z4" s="28" t="s">
        <v>19</v>
      </c>
      <c r="AA4" s="29">
        <f>D13</f>
        <v>0</v>
      </c>
      <c r="AB4" s="30">
        <f aca="true" t="shared" si="2" ref="AB4:AB12">IF(Y4&lt;=AA4,0,1)</f>
        <v>0</v>
      </c>
      <c r="AC4" s="30">
        <f aca="true" t="shared" si="3" ref="AC4:AC12">IF(AA4&lt;=Y4,0,1)</f>
        <v>0</v>
      </c>
      <c r="AD4" s="31">
        <f>SUM(AB4:AB6)</f>
        <v>0</v>
      </c>
      <c r="AE4" s="142">
        <f>SUM(AC4:AC6)</f>
        <v>0</v>
      </c>
      <c r="AF4" s="33"/>
      <c r="AG4" s="33"/>
      <c r="AH4" s="34"/>
      <c r="AI4" s="35"/>
      <c r="AJ4" s="33"/>
      <c r="AK4" s="34"/>
      <c r="AL4" s="36"/>
      <c r="AM4" s="36"/>
      <c r="AN4" s="36"/>
      <c r="AO4" s="37"/>
      <c r="AQ4" t="str">
        <f>CONCATENATE(C5," - ",C8)</f>
        <v>Ottocsák Luca - Ujházi Zsófia</v>
      </c>
      <c r="AV4" t="str">
        <f>CONCATENATE(C5,"-",C8)</f>
        <v>Ottocsák Luca-Ujházi Zsófia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38" t="s">
        <v>8</v>
      </c>
      <c r="C5" t="s">
        <v>78</v>
      </c>
      <c r="D5" s="39"/>
      <c r="E5" s="40"/>
      <c r="F5" s="41"/>
      <c r="G5" s="42"/>
      <c r="H5" s="43"/>
      <c r="I5" s="43"/>
      <c r="J5" s="44"/>
      <c r="K5" s="45">
        <f>F8</f>
        <v>0</v>
      </c>
      <c r="L5" s="46" t="s">
        <v>19</v>
      </c>
      <c r="M5" s="47">
        <f>D8</f>
        <v>0</v>
      </c>
      <c r="N5" s="48">
        <f>IF(K5&lt;=M5,0,1)</f>
        <v>0</v>
      </c>
      <c r="O5" s="48">
        <f>IF(M5&lt;=K5,0,1)</f>
        <v>0</v>
      </c>
      <c r="P5" s="49">
        <f>IF(P4&lt;=Q4,0,1)</f>
        <v>0</v>
      </c>
      <c r="Q5" s="49">
        <f>IF(Q4&lt;=P4,0,1)</f>
        <v>0</v>
      </c>
      <c r="R5" s="45">
        <f>F11</f>
        <v>0</v>
      </c>
      <c r="S5" s="46" t="s">
        <v>19</v>
      </c>
      <c r="T5" s="47">
        <f>D11</f>
        <v>0</v>
      </c>
      <c r="U5" s="48">
        <f t="shared" si="0"/>
        <v>0</v>
      </c>
      <c r="V5" s="48">
        <f t="shared" si="1"/>
        <v>0</v>
      </c>
      <c r="W5" s="49">
        <f>IF(W4&lt;=X4,0,1)</f>
        <v>0</v>
      </c>
      <c r="X5" s="137">
        <f>IF(X4&lt;=W4,0,1)</f>
        <v>0</v>
      </c>
      <c r="Y5" s="45">
        <f>F14</f>
        <v>0</v>
      </c>
      <c r="Z5" s="46" t="s">
        <v>19</v>
      </c>
      <c r="AA5" s="47">
        <f>D14</f>
        <v>0</v>
      </c>
      <c r="AB5" s="48">
        <f t="shared" si="2"/>
        <v>0</v>
      </c>
      <c r="AC5" s="48">
        <f t="shared" si="3"/>
        <v>0</v>
      </c>
      <c r="AD5" s="49">
        <f>IF(AD4&lt;=AE4,0,1)</f>
        <v>0</v>
      </c>
      <c r="AE5" s="137">
        <f>IF(AE4&lt;=AD4,0,1)</f>
        <v>0</v>
      </c>
      <c r="AF5" s="51">
        <f>SUM(K4:K6,R4:R6,Y4:Y6)</f>
        <v>0</v>
      </c>
      <c r="AG5" s="46" t="s">
        <v>19</v>
      </c>
      <c r="AH5" s="51">
        <f>SUM(M4:M6,T4:T6,AA4:AA6)</f>
        <v>0</v>
      </c>
      <c r="AI5" s="52">
        <f>SUM(P4,W4,AD4)</f>
        <v>0</v>
      </c>
      <c r="AJ5" s="46" t="s">
        <v>19</v>
      </c>
      <c r="AK5" s="47">
        <f>Q4+X4+AE4</f>
        <v>0</v>
      </c>
      <c r="AL5" s="52">
        <f>SUM(P5,W5,AD5)</f>
        <v>0</v>
      </c>
      <c r="AM5" s="46" t="s">
        <v>19</v>
      </c>
      <c r="AN5" s="47">
        <f>SUM(Q5,X5,AE5)</f>
        <v>0</v>
      </c>
      <c r="AO5" s="53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77"/>
      <c r="C6" s="146" t="s">
        <v>66</v>
      </c>
      <c r="D6" s="55"/>
      <c r="E6" s="56"/>
      <c r="F6" s="57"/>
      <c r="G6" s="58"/>
      <c r="H6" s="59"/>
      <c r="I6" s="59"/>
      <c r="J6" s="60"/>
      <c r="K6" s="61">
        <f>F9</f>
        <v>0</v>
      </c>
      <c r="L6" s="62" t="s">
        <v>19</v>
      </c>
      <c r="M6" s="63">
        <f>D9</f>
        <v>0</v>
      </c>
      <c r="N6" s="64">
        <f>IF(K6&lt;=M6,0,1)</f>
        <v>0</v>
      </c>
      <c r="O6" s="64">
        <f>IF(M6&lt;=K6,0,1)</f>
        <v>0</v>
      </c>
      <c r="P6" s="65"/>
      <c r="Q6" s="65"/>
      <c r="R6" s="45">
        <f>F12</f>
        <v>0</v>
      </c>
      <c r="S6" s="46" t="s">
        <v>19</v>
      </c>
      <c r="T6" s="47">
        <f>D12</f>
        <v>0</v>
      </c>
      <c r="U6" s="64">
        <f t="shared" si="0"/>
        <v>0</v>
      </c>
      <c r="V6" s="64">
        <f t="shared" si="1"/>
        <v>0</v>
      </c>
      <c r="W6" s="65"/>
      <c r="X6" s="132"/>
      <c r="Y6" s="45">
        <f>F15</f>
        <v>0</v>
      </c>
      <c r="Z6" s="62" t="s">
        <v>19</v>
      </c>
      <c r="AA6" s="47">
        <f>D15</f>
        <v>0</v>
      </c>
      <c r="AB6" s="64">
        <f t="shared" si="2"/>
        <v>0</v>
      </c>
      <c r="AC6" s="64">
        <f t="shared" si="3"/>
        <v>0</v>
      </c>
      <c r="AD6" s="65"/>
      <c r="AE6" s="132"/>
      <c r="AF6" s="67"/>
      <c r="AG6" s="67"/>
      <c r="AH6" s="68"/>
      <c r="AI6" s="69"/>
      <c r="AJ6" s="67"/>
      <c r="AK6" s="68"/>
      <c r="AL6" s="70"/>
      <c r="AM6" s="70"/>
      <c r="AN6" s="70"/>
      <c r="AO6" s="71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47"/>
      <c r="C7" s="84"/>
      <c r="D7" s="27"/>
      <c r="E7" s="28" t="s">
        <v>19</v>
      </c>
      <c r="F7" s="73"/>
      <c r="G7" s="30">
        <f aca="true" t="shared" si="4" ref="G7:G15">IF(D7&lt;=F7,0,1)</f>
        <v>0</v>
      </c>
      <c r="H7" s="30">
        <f aca="true" t="shared" si="5" ref="H7:H15">IF(F7&lt;=D7,0,1)</f>
        <v>0</v>
      </c>
      <c r="I7" s="31">
        <f>SUM(G7:G9)</f>
        <v>0</v>
      </c>
      <c r="J7" s="31">
        <f>SUM(H7:H9)</f>
        <v>0</v>
      </c>
      <c r="K7" s="20"/>
      <c r="L7" s="21"/>
      <c r="M7" s="22"/>
      <c r="N7" s="23"/>
      <c r="O7" s="24"/>
      <c r="P7" s="25"/>
      <c r="Q7" s="26"/>
      <c r="R7" s="27">
        <f>M10</f>
        <v>0</v>
      </c>
      <c r="S7" s="28" t="s">
        <v>19</v>
      </c>
      <c r="T7" s="29">
        <f>K10</f>
        <v>0</v>
      </c>
      <c r="U7" s="30">
        <f t="shared" si="0"/>
        <v>0</v>
      </c>
      <c r="V7" s="30">
        <f t="shared" si="1"/>
        <v>0</v>
      </c>
      <c r="W7" s="31">
        <f>SUM(U7:U9)</f>
        <v>0</v>
      </c>
      <c r="X7" s="142">
        <f>SUM(V7:V9)</f>
        <v>0</v>
      </c>
      <c r="Y7" s="27">
        <f>M13</f>
        <v>0</v>
      </c>
      <c r="Z7" s="28" t="s">
        <v>19</v>
      </c>
      <c r="AA7" s="29">
        <f>K13</f>
        <v>0</v>
      </c>
      <c r="AB7" s="30">
        <f t="shared" si="2"/>
        <v>0</v>
      </c>
      <c r="AC7" s="30">
        <f t="shared" si="3"/>
        <v>0</v>
      </c>
      <c r="AD7" s="31">
        <f>SUM(AB7:AB9)</f>
        <v>0</v>
      </c>
      <c r="AE7" s="142">
        <f>SUM(AC7:AC9)</f>
        <v>0</v>
      </c>
      <c r="AF7" s="33"/>
      <c r="AG7" s="33"/>
      <c r="AH7" s="34"/>
      <c r="AI7" s="35"/>
      <c r="AJ7" s="33"/>
      <c r="AK7" s="34"/>
      <c r="AL7" s="51"/>
      <c r="AM7" s="51"/>
      <c r="AN7" s="51"/>
      <c r="AO7" s="53"/>
      <c r="AQ7" t="str">
        <f>CONCATENATE(C8," - ",C11)</f>
        <v>Ujházi Zsófia - Dudás Laura</v>
      </c>
      <c r="AV7" t="str">
        <f>CONCATENATE(C8,"-",C11)</f>
        <v>Ujházi Zsófia-Dudás Laura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38" t="s">
        <v>9</v>
      </c>
      <c r="C8" t="s">
        <v>77</v>
      </c>
      <c r="D8" s="45"/>
      <c r="E8" s="46" t="s">
        <v>19</v>
      </c>
      <c r="F8" s="74"/>
      <c r="G8" s="48">
        <f t="shared" si="4"/>
        <v>0</v>
      </c>
      <c r="H8" s="48">
        <f t="shared" si="5"/>
        <v>0</v>
      </c>
      <c r="I8" s="49">
        <f>IF(I7&lt;=J7,0,1)</f>
        <v>0</v>
      </c>
      <c r="J8" s="49">
        <f>IF(J7&lt;=I7,0,1)</f>
        <v>0</v>
      </c>
      <c r="K8" s="39"/>
      <c r="L8" s="40"/>
      <c r="M8" s="41"/>
      <c r="N8" s="42"/>
      <c r="O8" s="43"/>
      <c r="P8" s="43"/>
      <c r="Q8" s="44"/>
      <c r="R8" s="45">
        <f>M11</f>
        <v>0</v>
      </c>
      <c r="S8" s="46" t="s">
        <v>19</v>
      </c>
      <c r="T8" s="47">
        <f>K11</f>
        <v>0</v>
      </c>
      <c r="U8" s="48">
        <f t="shared" si="0"/>
        <v>0</v>
      </c>
      <c r="V8" s="48">
        <f t="shared" si="1"/>
        <v>0</v>
      </c>
      <c r="W8" s="49">
        <f>IF(W7&lt;=X7,0,1)</f>
        <v>0</v>
      </c>
      <c r="X8" s="137">
        <f>IF(X7&lt;=W7,0,1)</f>
        <v>0</v>
      </c>
      <c r="Y8" s="45">
        <f>M14</f>
        <v>0</v>
      </c>
      <c r="Z8" s="46" t="s">
        <v>19</v>
      </c>
      <c r="AA8" s="47">
        <f>K14</f>
        <v>0</v>
      </c>
      <c r="AB8" s="48">
        <f t="shared" si="2"/>
        <v>0</v>
      </c>
      <c r="AC8" s="48">
        <f t="shared" si="3"/>
        <v>0</v>
      </c>
      <c r="AD8" s="49">
        <f>IF(AD7&lt;=AE7,0,1)</f>
        <v>0</v>
      </c>
      <c r="AE8" s="137">
        <f>IF(AE7&lt;=AD7,0,1)</f>
        <v>0</v>
      </c>
      <c r="AF8" s="51">
        <f>SUM(D7:D9,R7:R9,Y7:Y9)</f>
        <v>0</v>
      </c>
      <c r="AG8" s="46" t="s">
        <v>19</v>
      </c>
      <c r="AH8" s="51">
        <f>SUM(F7:F9,T7:T9,AA7:AA9)</f>
        <v>0</v>
      </c>
      <c r="AI8" s="52">
        <f>SUM(I7,W7,AD7)</f>
        <v>0</v>
      </c>
      <c r="AJ8" s="46" t="s">
        <v>19</v>
      </c>
      <c r="AK8" s="47">
        <f>J7+X7+AE7</f>
        <v>0</v>
      </c>
      <c r="AL8" s="52">
        <f>SUM(I8,W8,AD8)</f>
        <v>0</v>
      </c>
      <c r="AM8" s="46" t="s">
        <v>19</v>
      </c>
      <c r="AN8" s="47">
        <f>SUM(J8,X8,AE8)</f>
        <v>0</v>
      </c>
      <c r="AO8" s="53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77"/>
      <c r="C9" s="148" t="s">
        <v>76</v>
      </c>
      <c r="D9" s="61"/>
      <c r="E9" s="62" t="s">
        <v>19</v>
      </c>
      <c r="F9" s="75"/>
      <c r="G9" s="64">
        <f t="shared" si="4"/>
        <v>0</v>
      </c>
      <c r="H9" s="64">
        <f t="shared" si="5"/>
        <v>0</v>
      </c>
      <c r="I9" s="65"/>
      <c r="J9" s="65"/>
      <c r="K9" s="55"/>
      <c r="L9" s="56"/>
      <c r="M9" s="57"/>
      <c r="N9" s="58"/>
      <c r="O9" s="59"/>
      <c r="P9" s="59"/>
      <c r="Q9" s="60"/>
      <c r="R9" s="61">
        <f>M12</f>
        <v>0</v>
      </c>
      <c r="S9" s="62" t="s">
        <v>19</v>
      </c>
      <c r="T9" s="63">
        <f>K12</f>
        <v>0</v>
      </c>
      <c r="U9" s="64">
        <f t="shared" si="0"/>
        <v>0</v>
      </c>
      <c r="V9" s="64">
        <f t="shared" si="1"/>
        <v>0</v>
      </c>
      <c r="W9" s="65"/>
      <c r="X9" s="132"/>
      <c r="Y9" s="45">
        <f>M15</f>
        <v>0</v>
      </c>
      <c r="Z9" s="62" t="s">
        <v>19</v>
      </c>
      <c r="AA9" s="47">
        <f>K15</f>
        <v>0</v>
      </c>
      <c r="AB9" s="64">
        <f t="shared" si="2"/>
        <v>0</v>
      </c>
      <c r="AC9" s="64">
        <f t="shared" si="3"/>
        <v>0</v>
      </c>
      <c r="AD9" s="65"/>
      <c r="AE9" s="132"/>
      <c r="AF9" s="67"/>
      <c r="AG9" s="67"/>
      <c r="AH9" s="68"/>
      <c r="AI9" s="76"/>
      <c r="AJ9" s="67"/>
      <c r="AK9" s="68"/>
      <c r="AL9" s="70"/>
      <c r="AM9" s="70"/>
      <c r="AN9" s="70"/>
      <c r="AO9" s="71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47"/>
      <c r="C10" s="84"/>
      <c r="D10" s="27"/>
      <c r="E10" s="28" t="s">
        <v>19</v>
      </c>
      <c r="F10" s="73"/>
      <c r="G10" s="30">
        <f t="shared" si="4"/>
        <v>0</v>
      </c>
      <c r="H10" s="30">
        <f t="shared" si="5"/>
        <v>0</v>
      </c>
      <c r="I10" s="31">
        <f>SUM(G10:G12)</f>
        <v>0</v>
      </c>
      <c r="J10" s="31">
        <f>SUM(H10:H12)</f>
        <v>0</v>
      </c>
      <c r="K10" s="27"/>
      <c r="L10" s="28" t="s">
        <v>19</v>
      </c>
      <c r="M10" s="73"/>
      <c r="N10" s="30">
        <f aca="true" t="shared" si="6" ref="N10:N15">IF(K10&lt;=M10,0,1)</f>
        <v>0</v>
      </c>
      <c r="O10" s="30">
        <f aca="true" t="shared" si="7" ref="O10:O15">IF(M10&lt;=K10,0,1)</f>
        <v>0</v>
      </c>
      <c r="P10" s="31">
        <f>SUM(N10:N12)</f>
        <v>0</v>
      </c>
      <c r="Q10" s="31">
        <f>SUM(O10:O12)</f>
        <v>0</v>
      </c>
      <c r="R10" s="20"/>
      <c r="S10" s="21"/>
      <c r="T10" s="22"/>
      <c r="U10" s="23"/>
      <c r="V10" s="24"/>
      <c r="W10" s="25"/>
      <c r="X10" s="26"/>
      <c r="Y10" s="27">
        <f>T13</f>
        <v>0</v>
      </c>
      <c r="Z10" s="28" t="s">
        <v>19</v>
      </c>
      <c r="AA10" s="29">
        <f>R13</f>
        <v>0</v>
      </c>
      <c r="AB10" s="30">
        <f t="shared" si="2"/>
        <v>0</v>
      </c>
      <c r="AC10" s="30">
        <f t="shared" si="3"/>
        <v>0</v>
      </c>
      <c r="AD10" s="31">
        <f>SUM(AB10:AB12)</f>
        <v>0</v>
      </c>
      <c r="AE10" s="142">
        <f>SUM(AC10:AC12)</f>
        <v>0</v>
      </c>
      <c r="AF10" s="33"/>
      <c r="AG10" s="33"/>
      <c r="AH10" s="34"/>
      <c r="AI10" s="35"/>
      <c r="AJ10" s="33"/>
      <c r="AK10" s="34"/>
      <c r="AL10" s="51"/>
      <c r="AM10" s="51"/>
      <c r="AN10" s="51"/>
      <c r="AO10" s="53"/>
      <c r="AQ10" t="str">
        <f>CONCATENATE(C11," - ",C14)</f>
        <v>Dudás Laura - </v>
      </c>
      <c r="AV10" t="str">
        <f>CONCATENATE(C11,"-",C14)</f>
        <v>Dudás Laura-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38" t="s">
        <v>10</v>
      </c>
      <c r="C11" t="s">
        <v>171</v>
      </c>
      <c r="D11" s="45"/>
      <c r="E11" s="46" t="s">
        <v>19</v>
      </c>
      <c r="F11" s="74"/>
      <c r="G11" s="48">
        <f t="shared" si="4"/>
        <v>0</v>
      </c>
      <c r="H11" s="48">
        <f t="shared" si="5"/>
        <v>0</v>
      </c>
      <c r="I11" s="49">
        <f>IF(I10&lt;=J10,0,1)</f>
        <v>0</v>
      </c>
      <c r="J11" s="49">
        <f>IF(J10&lt;=I10,0,1)</f>
        <v>0</v>
      </c>
      <c r="K11" s="45"/>
      <c r="L11" s="46" t="s">
        <v>19</v>
      </c>
      <c r="M11" s="74"/>
      <c r="N11" s="48">
        <f t="shared" si="6"/>
        <v>0</v>
      </c>
      <c r="O11" s="48">
        <f t="shared" si="7"/>
        <v>0</v>
      </c>
      <c r="P11" s="49">
        <f>IF(P10&lt;=Q10,0,1)</f>
        <v>0</v>
      </c>
      <c r="Q11" s="49">
        <f>IF(Q10&lt;=P10,0,1)</f>
        <v>0</v>
      </c>
      <c r="R11" s="39"/>
      <c r="S11" s="40"/>
      <c r="T11" s="41"/>
      <c r="U11" s="42"/>
      <c r="V11" s="43"/>
      <c r="W11" s="43"/>
      <c r="X11" s="44"/>
      <c r="Y11" s="45">
        <f>T14</f>
        <v>0</v>
      </c>
      <c r="Z11" s="46" t="s">
        <v>19</v>
      </c>
      <c r="AA11" s="47">
        <f>R14</f>
        <v>0</v>
      </c>
      <c r="AB11" s="48">
        <f t="shared" si="2"/>
        <v>0</v>
      </c>
      <c r="AC11" s="48">
        <f t="shared" si="3"/>
        <v>0</v>
      </c>
      <c r="AD11" s="49">
        <f>IF(AD10&lt;=AE10,0,1)</f>
        <v>0</v>
      </c>
      <c r="AE11" s="137">
        <f>IF(AE10&lt;=AD10,0,1)</f>
        <v>0</v>
      </c>
      <c r="AF11" s="51">
        <f>SUM(D10:D12,K10:K12,Y10:Y12)</f>
        <v>0</v>
      </c>
      <c r="AG11" s="46" t="s">
        <v>19</v>
      </c>
      <c r="AH11" s="51">
        <f>SUM(F10:F12,M10:M12,AA10:AA12)</f>
        <v>0</v>
      </c>
      <c r="AI11" s="52">
        <f>SUM(I10,P10,AD10)</f>
        <v>0</v>
      </c>
      <c r="AJ11" s="46" t="s">
        <v>19</v>
      </c>
      <c r="AK11" s="47">
        <f>J10+Q10+AE10</f>
        <v>0</v>
      </c>
      <c r="AL11" s="52">
        <f>SUM(I11,P11,AD11)</f>
        <v>0</v>
      </c>
      <c r="AM11" s="46" t="s">
        <v>19</v>
      </c>
      <c r="AN11" s="47">
        <f>SUM(J11,Q11,AE11)</f>
        <v>0</v>
      </c>
      <c r="AO11" s="53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20</v>
      </c>
    </row>
    <row r="12" spans="1:46" ht="13.5" thickBot="1">
      <c r="A12" s="2"/>
      <c r="B12" s="77"/>
      <c r="C12" s="146" t="s">
        <v>31</v>
      </c>
      <c r="D12" s="61"/>
      <c r="E12" s="62" t="s">
        <v>19</v>
      </c>
      <c r="F12" s="75"/>
      <c r="G12" s="64">
        <f t="shared" si="4"/>
        <v>0</v>
      </c>
      <c r="H12" s="64">
        <f t="shared" si="5"/>
        <v>0</v>
      </c>
      <c r="I12" s="65"/>
      <c r="J12" s="132"/>
      <c r="K12" s="145"/>
      <c r="L12" s="62" t="s">
        <v>19</v>
      </c>
      <c r="M12" s="75"/>
      <c r="N12" s="64">
        <f t="shared" si="6"/>
        <v>0</v>
      </c>
      <c r="O12" s="64">
        <f t="shared" si="7"/>
        <v>0</v>
      </c>
      <c r="P12" s="65"/>
      <c r="Q12" s="132"/>
      <c r="R12" s="55"/>
      <c r="S12" s="56"/>
      <c r="T12" s="57"/>
      <c r="U12" s="59"/>
      <c r="V12" s="59"/>
      <c r="W12" s="59"/>
      <c r="X12" s="60"/>
      <c r="Y12" s="45">
        <f>T15</f>
        <v>0</v>
      </c>
      <c r="Z12" s="62" t="s">
        <v>19</v>
      </c>
      <c r="AA12" s="47">
        <f>R15</f>
        <v>0</v>
      </c>
      <c r="AB12" s="64">
        <f t="shared" si="2"/>
        <v>0</v>
      </c>
      <c r="AC12" s="64">
        <f t="shared" si="3"/>
        <v>0</v>
      </c>
      <c r="AD12" s="65"/>
      <c r="AE12" s="132"/>
      <c r="AF12" s="67"/>
      <c r="AG12" s="67"/>
      <c r="AH12" s="68"/>
      <c r="AI12" s="69"/>
      <c r="AJ12" s="67"/>
      <c r="AK12" s="68"/>
      <c r="AL12" s="70"/>
      <c r="AM12" s="70"/>
      <c r="AN12" s="70"/>
      <c r="AO12" s="71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2"/>
      <c r="B13" s="144"/>
      <c r="C13" s="143"/>
      <c r="D13" s="45"/>
      <c r="E13" s="28" t="s">
        <v>19</v>
      </c>
      <c r="F13" s="138"/>
      <c r="G13" s="30">
        <f t="shared" si="4"/>
        <v>0</v>
      </c>
      <c r="H13" s="30">
        <f t="shared" si="5"/>
        <v>0</v>
      </c>
      <c r="I13" s="31">
        <f>SUM(G13:G15)</f>
        <v>0</v>
      </c>
      <c r="J13" s="142">
        <f>SUM(H13:H15)</f>
        <v>0</v>
      </c>
      <c r="K13" s="139"/>
      <c r="L13" s="28" t="s">
        <v>19</v>
      </c>
      <c r="M13" s="138"/>
      <c r="N13" s="30">
        <f t="shared" si="6"/>
        <v>0</v>
      </c>
      <c r="O13" s="30">
        <f t="shared" si="7"/>
        <v>0</v>
      </c>
      <c r="P13" s="31">
        <f>SUM(N13:N15)</f>
        <v>0</v>
      </c>
      <c r="Q13" s="142">
        <f>SUM(O13:O15)</f>
        <v>0</v>
      </c>
      <c r="R13" s="139"/>
      <c r="S13" s="28" t="s">
        <v>19</v>
      </c>
      <c r="T13" s="138"/>
      <c r="U13" s="30">
        <f>IF(R13&lt;=T13,0,1)</f>
        <v>0</v>
      </c>
      <c r="V13" s="30">
        <f>IF(T13&lt;=R13,0,1)</f>
        <v>0</v>
      </c>
      <c r="W13" s="31">
        <f>SUM(U13:U15)</f>
        <v>0</v>
      </c>
      <c r="X13" s="142">
        <f>SUM(V13:V15)</f>
        <v>0</v>
      </c>
      <c r="Y13" s="20"/>
      <c r="Z13" s="21"/>
      <c r="AA13" s="22"/>
      <c r="AB13" s="24"/>
      <c r="AC13" s="24"/>
      <c r="AD13" s="24"/>
      <c r="AE13" s="26"/>
      <c r="AF13" s="76"/>
      <c r="AG13" s="76"/>
      <c r="AH13" s="34"/>
      <c r="AI13" s="76"/>
      <c r="AJ13" s="76"/>
      <c r="AK13" s="34"/>
      <c r="AL13" s="76"/>
      <c r="AM13" s="76"/>
      <c r="AN13" s="34"/>
      <c r="AO13" s="34"/>
      <c r="AQ13" t="str">
        <f>CONCATENATE(C14," - ",C18)</f>
        <v> - JÁTÉKOS</v>
      </c>
      <c r="AV13" t="str">
        <f>CONCATENATE(C14,"-",C18)</f>
        <v>-JÁTÉKOS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2"/>
      <c r="B14" s="141" t="s">
        <v>60</v>
      </c>
      <c r="D14" s="45"/>
      <c r="E14" s="46" t="s">
        <v>19</v>
      </c>
      <c r="F14" s="138"/>
      <c r="G14" s="48">
        <f t="shared" si="4"/>
        <v>0</v>
      </c>
      <c r="H14" s="48">
        <f t="shared" si="5"/>
        <v>0</v>
      </c>
      <c r="I14" s="49">
        <f>IF(I13&lt;=J13,0,1)</f>
        <v>0</v>
      </c>
      <c r="J14" s="137">
        <f>IF(J13&lt;=I13,0,1)</f>
        <v>0</v>
      </c>
      <c r="K14" s="140"/>
      <c r="L14" s="46" t="s">
        <v>19</v>
      </c>
      <c r="M14" s="138"/>
      <c r="N14" s="48">
        <f t="shared" si="6"/>
        <v>0</v>
      </c>
      <c r="O14" s="48">
        <f t="shared" si="7"/>
        <v>0</v>
      </c>
      <c r="P14" s="49">
        <f>IF(P13&lt;=Q13,0,1)</f>
        <v>0</v>
      </c>
      <c r="Q14" s="137">
        <f>IF(Q13&lt;=P13,0,1)</f>
        <v>0</v>
      </c>
      <c r="R14" s="139"/>
      <c r="S14" s="46" t="s">
        <v>19</v>
      </c>
      <c r="T14" s="138"/>
      <c r="U14" s="48">
        <f>IF(R14&lt;=T14,0,1)</f>
        <v>0</v>
      </c>
      <c r="V14" s="48">
        <f>IF(T14&lt;=R14,0,1)</f>
        <v>0</v>
      </c>
      <c r="W14" s="49">
        <f>IF(W13&lt;=X13,0,1)</f>
        <v>0</v>
      </c>
      <c r="X14" s="137">
        <f>IF(X13&lt;=W13,0,1)</f>
        <v>0</v>
      </c>
      <c r="Y14" s="39"/>
      <c r="Z14" s="40"/>
      <c r="AA14" s="41"/>
      <c r="AB14" s="43"/>
      <c r="AC14" s="43"/>
      <c r="AD14" s="43"/>
      <c r="AE14" s="44"/>
      <c r="AF14" s="51">
        <f>SUM(D13:D15,K13:K15,R13:R15)</f>
        <v>0</v>
      </c>
      <c r="AG14" s="46" t="s">
        <v>19</v>
      </c>
      <c r="AH14" s="51">
        <f>SUM(F13:F15,M13:M15,T13:T15)</f>
        <v>0</v>
      </c>
      <c r="AI14" s="52">
        <f>SUM(I13,P13,W13)</f>
        <v>0</v>
      </c>
      <c r="AJ14" s="46" t="s">
        <v>19</v>
      </c>
      <c r="AK14" s="47">
        <f>J13+Q13+X13</f>
        <v>0</v>
      </c>
      <c r="AL14" s="52">
        <f>SUM(I14,P14,W14)</f>
        <v>0</v>
      </c>
      <c r="AM14" s="46" t="s">
        <v>19</v>
      </c>
      <c r="AN14" s="47">
        <f>SUM(J14,Q14,X14)</f>
        <v>0</v>
      </c>
      <c r="AO14" s="53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2"/>
      <c r="B15" s="136"/>
      <c r="C15" s="135"/>
      <c r="D15" s="134"/>
      <c r="E15" s="62" t="s">
        <v>19</v>
      </c>
      <c r="F15" s="133"/>
      <c r="G15" s="64">
        <f t="shared" si="4"/>
        <v>0</v>
      </c>
      <c r="H15" s="64">
        <f t="shared" si="5"/>
        <v>0</v>
      </c>
      <c r="I15" s="65"/>
      <c r="J15" s="132"/>
      <c r="K15" s="134"/>
      <c r="L15" s="62" t="s">
        <v>19</v>
      </c>
      <c r="M15" s="133"/>
      <c r="N15" s="64">
        <f t="shared" si="6"/>
        <v>0</v>
      </c>
      <c r="O15" s="64">
        <f t="shared" si="7"/>
        <v>0</v>
      </c>
      <c r="P15" s="65"/>
      <c r="Q15" s="132"/>
      <c r="R15" s="134"/>
      <c r="S15" s="62" t="s">
        <v>19</v>
      </c>
      <c r="T15" s="133"/>
      <c r="U15" s="64">
        <f>IF(R15&lt;=T15,0,1)</f>
        <v>0</v>
      </c>
      <c r="V15" s="64">
        <f>IF(T15&lt;=R15,0,1)</f>
        <v>0</v>
      </c>
      <c r="W15" s="65"/>
      <c r="X15" s="132"/>
      <c r="Y15" s="55"/>
      <c r="Z15" s="56"/>
      <c r="AA15" s="57"/>
      <c r="AB15" s="59"/>
      <c r="AC15" s="59"/>
      <c r="AD15" s="59"/>
      <c r="AE15" s="60"/>
      <c r="AF15" s="67"/>
      <c r="AG15" s="67"/>
      <c r="AH15" s="68"/>
      <c r="AI15" s="67"/>
      <c r="AJ15" s="67"/>
      <c r="AK15" s="68"/>
      <c r="AL15" s="67"/>
      <c r="AM15" s="67"/>
      <c r="AN15" s="68"/>
      <c r="AO15" s="68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31"/>
    </row>
    <row r="17" spans="26:47" ht="13.5" thickBot="1">
      <c r="Z17" s="150"/>
      <c r="AR17" t="s">
        <v>0</v>
      </c>
      <c r="AU17" t="s">
        <v>1</v>
      </c>
    </row>
    <row r="18" spans="1:59" ht="15" thickBot="1">
      <c r="A18" s="2"/>
      <c r="B18" s="3" t="s">
        <v>2</v>
      </c>
      <c r="C18" s="4" t="s">
        <v>62</v>
      </c>
      <c r="D18" s="5"/>
      <c r="E18" s="6" t="str">
        <f>B20</f>
        <v>A</v>
      </c>
      <c r="F18" s="7"/>
      <c r="G18" s="8"/>
      <c r="H18" s="8"/>
      <c r="I18" s="8"/>
      <c r="J18" s="8"/>
      <c r="K18" s="5"/>
      <c r="L18" s="9" t="str">
        <f>B23</f>
        <v>B</v>
      </c>
      <c r="M18" s="10"/>
      <c r="N18" s="11"/>
      <c r="O18" s="11"/>
      <c r="P18" s="11"/>
      <c r="Q18" s="11"/>
      <c r="R18" s="12"/>
      <c r="S18" s="9" t="str">
        <f>B26</f>
        <v>C</v>
      </c>
      <c r="T18" s="10"/>
      <c r="U18" s="11"/>
      <c r="V18" s="11"/>
      <c r="W18" s="11"/>
      <c r="X18" s="10"/>
      <c r="Y18" s="12"/>
      <c r="Z18" s="149" t="s">
        <v>60</v>
      </c>
      <c r="AA18" s="10"/>
      <c r="AB18" s="11"/>
      <c r="AC18" s="11"/>
      <c r="AD18" s="11"/>
      <c r="AE18" s="10"/>
      <c r="AF18" s="11"/>
      <c r="AG18" s="14" t="s">
        <v>4</v>
      </c>
      <c r="AH18" s="10"/>
      <c r="AI18" s="12"/>
      <c r="AJ18" s="14" t="s">
        <v>5</v>
      </c>
      <c r="AK18" s="10"/>
      <c r="AL18" s="11"/>
      <c r="AM18" s="14" t="s">
        <v>6</v>
      </c>
      <c r="AN18" s="10"/>
      <c r="AO18" s="15" t="s">
        <v>7</v>
      </c>
      <c r="AQ18" s="16"/>
      <c r="AR18" s="16" t="s">
        <v>8</v>
      </c>
      <c r="AS18" s="16" t="s">
        <v>9</v>
      </c>
      <c r="AT18" s="16" t="s">
        <v>10</v>
      </c>
      <c r="AU18" s="16"/>
      <c r="AV18" s="16" t="s">
        <v>11</v>
      </c>
      <c r="AW18" s="16"/>
      <c r="AX18" s="16" t="s">
        <v>12</v>
      </c>
      <c r="AY18" s="16" t="s">
        <v>13</v>
      </c>
      <c r="AZ18" s="16" t="s">
        <v>14</v>
      </c>
      <c r="BA18" s="16" t="s">
        <v>15</v>
      </c>
      <c r="BB18" s="16" t="s">
        <v>16</v>
      </c>
      <c r="BC18" s="16" t="s">
        <v>17</v>
      </c>
      <c r="BD18" s="16" t="s">
        <v>61</v>
      </c>
      <c r="BE18" s="16" t="s">
        <v>18</v>
      </c>
      <c r="BG18" s="84"/>
    </row>
    <row r="19" spans="2:57" ht="12.75">
      <c r="B19" s="18"/>
      <c r="C19" s="19"/>
      <c r="D19" s="20"/>
      <c r="E19" s="21"/>
      <c r="F19" s="22"/>
      <c r="G19" s="23"/>
      <c r="H19" s="24"/>
      <c r="I19" s="25"/>
      <c r="J19" s="26"/>
      <c r="K19" s="27">
        <f>F22</f>
        <v>0</v>
      </c>
      <c r="L19" s="28" t="s">
        <v>19</v>
      </c>
      <c r="M19" s="29">
        <f>D22</f>
        <v>0</v>
      </c>
      <c r="N19" s="30">
        <f>IF(K19&lt;=M19,0,1)</f>
        <v>0</v>
      </c>
      <c r="O19" s="30">
        <f>IF(M19&lt;=K19,0,1)</f>
        <v>0</v>
      </c>
      <c r="P19" s="31">
        <f>SUM(N19:N21)</f>
        <v>0</v>
      </c>
      <c r="Q19" s="31">
        <f>SUM(O19:O21)</f>
        <v>0</v>
      </c>
      <c r="R19" s="27">
        <f>F25</f>
        <v>0</v>
      </c>
      <c r="S19" s="28" t="s">
        <v>19</v>
      </c>
      <c r="T19" s="29">
        <f>D25</f>
        <v>0</v>
      </c>
      <c r="U19" s="30">
        <f aca="true" t="shared" si="8" ref="U19:U24">IF(R19&lt;=T19,0,1)</f>
        <v>0</v>
      </c>
      <c r="V19" s="30">
        <f aca="true" t="shared" si="9" ref="V19:V24">IF(T19&lt;=R19,0,1)</f>
        <v>0</v>
      </c>
      <c r="W19" s="31">
        <f>SUM(U19:U21)</f>
        <v>0</v>
      </c>
      <c r="X19" s="142">
        <f>SUM(V19:V21)</f>
        <v>0</v>
      </c>
      <c r="Y19" s="27">
        <f>F28</f>
        <v>0</v>
      </c>
      <c r="Z19" s="28" t="s">
        <v>19</v>
      </c>
      <c r="AA19" s="29">
        <f>D28</f>
        <v>0</v>
      </c>
      <c r="AB19" s="30">
        <f aca="true" t="shared" si="10" ref="AB19:AB27">IF(Y19&lt;=AA19,0,1)</f>
        <v>0</v>
      </c>
      <c r="AC19" s="30">
        <f aca="true" t="shared" si="11" ref="AC19:AC27">IF(AA19&lt;=Y19,0,1)</f>
        <v>0</v>
      </c>
      <c r="AD19" s="31">
        <f>SUM(AB19:AB21)</f>
        <v>0</v>
      </c>
      <c r="AE19" s="142">
        <f>SUM(AC19:AC21)</f>
        <v>0</v>
      </c>
      <c r="AF19" s="33"/>
      <c r="AG19" s="33"/>
      <c r="AH19" s="34"/>
      <c r="AI19" s="35"/>
      <c r="AJ19" s="33"/>
      <c r="AK19" s="34"/>
      <c r="AL19" s="36"/>
      <c r="AM19" s="36"/>
      <c r="AN19" s="36"/>
      <c r="AO19" s="37"/>
      <c r="AQ19" t="str">
        <f>CONCATENATE(C20," - ",C23)</f>
        <v>Stefkovics Hanna  - Barocsai Viola</v>
      </c>
      <c r="AV19" t="str">
        <f>CONCATENATE(C20,"-",C23)</f>
        <v>Stefkovics Hanna -Barocsai Viola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38" t="s">
        <v>8</v>
      </c>
      <c r="C20" t="s">
        <v>75</v>
      </c>
      <c r="D20" s="39"/>
      <c r="E20" s="40"/>
      <c r="F20" s="41"/>
      <c r="G20" s="42"/>
      <c r="H20" s="43"/>
      <c r="I20" s="43"/>
      <c r="J20" s="44"/>
      <c r="K20" s="45">
        <f>F23</f>
        <v>0</v>
      </c>
      <c r="L20" s="46" t="s">
        <v>19</v>
      </c>
      <c r="M20" s="47">
        <f>D23</f>
        <v>0</v>
      </c>
      <c r="N20" s="48">
        <f>IF(K20&lt;=M20,0,1)</f>
        <v>0</v>
      </c>
      <c r="O20" s="48">
        <f>IF(M20&lt;=K20,0,1)</f>
        <v>0</v>
      </c>
      <c r="P20" s="49">
        <f>IF(P19&lt;=Q19,0,1)</f>
        <v>0</v>
      </c>
      <c r="Q20" s="49">
        <f>IF(Q19&lt;=P19,0,1)</f>
        <v>0</v>
      </c>
      <c r="R20" s="45">
        <f>F26</f>
        <v>0</v>
      </c>
      <c r="S20" s="46" t="s">
        <v>19</v>
      </c>
      <c r="T20" s="47">
        <f>D26</f>
        <v>0</v>
      </c>
      <c r="U20" s="48">
        <f t="shared" si="8"/>
        <v>0</v>
      </c>
      <c r="V20" s="48">
        <f t="shared" si="9"/>
        <v>0</v>
      </c>
      <c r="W20" s="49">
        <f>IF(W19&lt;=X19,0,1)</f>
        <v>0</v>
      </c>
      <c r="X20" s="137">
        <f>IF(X19&lt;=W19,0,1)</f>
        <v>0</v>
      </c>
      <c r="Y20" s="45">
        <f>F29</f>
        <v>0</v>
      </c>
      <c r="Z20" s="46" t="s">
        <v>19</v>
      </c>
      <c r="AA20" s="47">
        <f>D29</f>
        <v>0</v>
      </c>
      <c r="AB20" s="48">
        <f t="shared" si="10"/>
        <v>0</v>
      </c>
      <c r="AC20" s="48">
        <f t="shared" si="11"/>
        <v>0</v>
      </c>
      <c r="AD20" s="49">
        <f>IF(AD19&lt;=AE19,0,1)</f>
        <v>0</v>
      </c>
      <c r="AE20" s="137">
        <f>IF(AE19&lt;=AD19,0,1)</f>
        <v>0</v>
      </c>
      <c r="AF20" s="51">
        <f>SUM(K19:K21,R19:R21,Y19:Y21)</f>
        <v>0</v>
      </c>
      <c r="AG20" s="46" t="s">
        <v>19</v>
      </c>
      <c r="AH20" s="51">
        <f>SUM(M19:M21,T19:T21,AA19:AA21)</f>
        <v>0</v>
      </c>
      <c r="AI20" s="52">
        <f>SUM(P19,W19,AD19)</f>
        <v>0</v>
      </c>
      <c r="AJ20" s="46" t="s">
        <v>19</v>
      </c>
      <c r="AK20" s="47">
        <f>Q19+X19+AE19</f>
        <v>0</v>
      </c>
      <c r="AL20" s="52">
        <f>SUM(P20,W20,AD20)</f>
        <v>0</v>
      </c>
      <c r="AM20" s="46" t="s">
        <v>19</v>
      </c>
      <c r="AN20" s="47">
        <f>SUM(Q20,X20,AE20)</f>
        <v>0</v>
      </c>
      <c r="AO20" s="53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84"/>
    </row>
    <row r="21" spans="2:59" ht="13.5" thickBot="1">
      <c r="B21" s="77"/>
      <c r="C21" s="146" t="s">
        <v>74</v>
      </c>
      <c r="D21" s="55"/>
      <c r="E21" s="56"/>
      <c r="F21" s="57"/>
      <c r="G21" s="58"/>
      <c r="H21" s="59"/>
      <c r="I21" s="59"/>
      <c r="J21" s="60"/>
      <c r="K21" s="61">
        <f>F24</f>
        <v>0</v>
      </c>
      <c r="L21" s="62" t="s">
        <v>19</v>
      </c>
      <c r="M21" s="63">
        <f>D24</f>
        <v>0</v>
      </c>
      <c r="N21" s="64">
        <f>IF(K21&lt;=M21,0,1)</f>
        <v>0</v>
      </c>
      <c r="O21" s="64">
        <f>IF(M21&lt;=K21,0,1)</f>
        <v>0</v>
      </c>
      <c r="P21" s="65"/>
      <c r="Q21" s="65"/>
      <c r="R21" s="45">
        <f>F27</f>
        <v>0</v>
      </c>
      <c r="S21" s="46" t="s">
        <v>19</v>
      </c>
      <c r="T21" s="47">
        <f>D27</f>
        <v>0</v>
      </c>
      <c r="U21" s="64">
        <f t="shared" si="8"/>
        <v>0</v>
      </c>
      <c r="V21" s="64">
        <f t="shared" si="9"/>
        <v>0</v>
      </c>
      <c r="W21" s="65"/>
      <c r="X21" s="132"/>
      <c r="Y21" s="45">
        <f>F30</f>
        <v>0</v>
      </c>
      <c r="Z21" s="62" t="s">
        <v>19</v>
      </c>
      <c r="AA21" s="47">
        <f>D30</f>
        <v>0</v>
      </c>
      <c r="AB21" s="64">
        <f t="shared" si="10"/>
        <v>0</v>
      </c>
      <c r="AC21" s="64">
        <f t="shared" si="11"/>
        <v>0</v>
      </c>
      <c r="AD21" s="65"/>
      <c r="AE21" s="132"/>
      <c r="AF21" s="67"/>
      <c r="AG21" s="67"/>
      <c r="AH21" s="68"/>
      <c r="AI21" s="69"/>
      <c r="AJ21" s="67"/>
      <c r="AK21" s="68"/>
      <c r="AL21" s="70"/>
      <c r="AM21" s="70"/>
      <c r="AN21" s="70"/>
      <c r="AO21" s="71"/>
      <c r="AR21">
        <f>IF(AL20&lt;AN20,1,0)</f>
        <v>0</v>
      </c>
      <c r="AS21">
        <f>IF(AL20&lt;AN20,1,0)</f>
        <v>0</v>
      </c>
      <c r="AT21">
        <f>IF(AL20&lt;AN20,1,0)</f>
        <v>0</v>
      </c>
      <c r="BG21" s="84"/>
    </row>
    <row r="22" spans="2:59" ht="12.75">
      <c r="B22" s="147"/>
      <c r="C22" s="84"/>
      <c r="D22" s="27"/>
      <c r="E22" s="28" t="s">
        <v>19</v>
      </c>
      <c r="F22" s="73"/>
      <c r="G22" s="30">
        <f aca="true" t="shared" si="12" ref="G22:G30">IF(D22&lt;=F22,0,1)</f>
        <v>0</v>
      </c>
      <c r="H22" s="30">
        <f aca="true" t="shared" si="13" ref="H22:H30">IF(F22&lt;=D22,0,1)</f>
        <v>0</v>
      </c>
      <c r="I22" s="31">
        <f>SUM(G22:G24)</f>
        <v>0</v>
      </c>
      <c r="J22" s="31">
        <f>SUM(H22:H24)</f>
        <v>0</v>
      </c>
      <c r="K22" s="20"/>
      <c r="L22" s="21"/>
      <c r="M22" s="22"/>
      <c r="N22" s="23"/>
      <c r="O22" s="24"/>
      <c r="P22" s="25"/>
      <c r="Q22" s="26"/>
      <c r="R22" s="27">
        <f>M25</f>
        <v>0</v>
      </c>
      <c r="S22" s="28" t="s">
        <v>19</v>
      </c>
      <c r="T22" s="29">
        <f>K25</f>
        <v>0</v>
      </c>
      <c r="U22" s="30">
        <f t="shared" si="8"/>
        <v>0</v>
      </c>
      <c r="V22" s="30">
        <f t="shared" si="9"/>
        <v>0</v>
      </c>
      <c r="W22" s="31">
        <f>SUM(U22:U24)</f>
        <v>0</v>
      </c>
      <c r="X22" s="142">
        <f>SUM(V22:V24)</f>
        <v>0</v>
      </c>
      <c r="Y22" s="27">
        <f>M28</f>
        <v>0</v>
      </c>
      <c r="Z22" s="28" t="s">
        <v>19</v>
      </c>
      <c r="AA22" s="29">
        <f>K28</f>
        <v>0</v>
      </c>
      <c r="AB22" s="30">
        <f t="shared" si="10"/>
        <v>0</v>
      </c>
      <c r="AC22" s="30">
        <f t="shared" si="11"/>
        <v>0</v>
      </c>
      <c r="AD22" s="31">
        <f>SUM(AB22:AB24)</f>
        <v>0</v>
      </c>
      <c r="AE22" s="142">
        <f>SUM(AC22:AC24)</f>
        <v>0</v>
      </c>
      <c r="AF22" s="33"/>
      <c r="AG22" s="33"/>
      <c r="AH22" s="34"/>
      <c r="AI22" s="35"/>
      <c r="AJ22" s="33"/>
      <c r="AK22" s="34"/>
      <c r="AL22" s="51"/>
      <c r="AM22" s="51"/>
      <c r="AN22" s="51"/>
      <c r="AO22" s="53"/>
      <c r="AQ22" t="str">
        <f>CONCATENATE(C23," - ",C26)</f>
        <v>Barocsai Viola - Debre Dorka </v>
      </c>
      <c r="AV22" t="str">
        <f>CONCATENATE(C23,"-",C26)</f>
        <v>Barocsai Viola-Debre Dorka 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84"/>
    </row>
    <row r="23" spans="2:59" ht="12.75">
      <c r="B23" s="38" t="s">
        <v>9</v>
      </c>
      <c r="C23" t="s">
        <v>73</v>
      </c>
      <c r="D23" s="45"/>
      <c r="E23" s="46" t="s">
        <v>19</v>
      </c>
      <c r="F23" s="74"/>
      <c r="G23" s="48">
        <f t="shared" si="12"/>
        <v>0</v>
      </c>
      <c r="H23" s="48">
        <f t="shared" si="13"/>
        <v>0</v>
      </c>
      <c r="I23" s="49">
        <f>IF(I22&lt;=J22,0,1)</f>
        <v>0</v>
      </c>
      <c r="J23" s="49">
        <f>IF(J22&lt;=I22,0,1)</f>
        <v>0</v>
      </c>
      <c r="K23" s="39"/>
      <c r="L23" s="40"/>
      <c r="M23" s="41"/>
      <c r="N23" s="42"/>
      <c r="O23" s="43"/>
      <c r="P23" s="43"/>
      <c r="Q23" s="44"/>
      <c r="R23" s="45">
        <f>M26</f>
        <v>0</v>
      </c>
      <c r="S23" s="46" t="s">
        <v>19</v>
      </c>
      <c r="T23" s="47">
        <f>K26</f>
        <v>0</v>
      </c>
      <c r="U23" s="48">
        <f t="shared" si="8"/>
        <v>0</v>
      </c>
      <c r="V23" s="48">
        <f t="shared" si="9"/>
        <v>0</v>
      </c>
      <c r="W23" s="49">
        <f>IF(W22&lt;=X22,0,1)</f>
        <v>0</v>
      </c>
      <c r="X23" s="137">
        <f>IF(X22&lt;=W22,0,1)</f>
        <v>0</v>
      </c>
      <c r="Y23" s="45">
        <f>M29</f>
        <v>0</v>
      </c>
      <c r="Z23" s="46" t="s">
        <v>19</v>
      </c>
      <c r="AA23" s="47">
        <f>K29</f>
        <v>0</v>
      </c>
      <c r="AB23" s="48">
        <f t="shared" si="10"/>
        <v>0</v>
      </c>
      <c r="AC23" s="48">
        <f t="shared" si="11"/>
        <v>0</v>
      </c>
      <c r="AD23" s="49">
        <f>IF(AD22&lt;=AE22,0,1)</f>
        <v>0</v>
      </c>
      <c r="AE23" s="137">
        <f>IF(AE22&lt;=AD22,0,1)</f>
        <v>0</v>
      </c>
      <c r="AF23" s="51">
        <f>SUM(D22:D24,R22:R24,Y22:Y24)</f>
        <v>0</v>
      </c>
      <c r="AG23" s="46" t="s">
        <v>19</v>
      </c>
      <c r="AH23" s="51">
        <f>SUM(F22:F24,T22:T24,AA22:AA24)</f>
        <v>0</v>
      </c>
      <c r="AI23" s="52">
        <f>SUM(I22,W22,AD22)</f>
        <v>0</v>
      </c>
      <c r="AJ23" s="46" t="s">
        <v>19</v>
      </c>
      <c r="AK23" s="47">
        <f>J22+X22+AE22</f>
        <v>0</v>
      </c>
      <c r="AL23" s="52">
        <f>SUM(I23,W23,AD23)</f>
        <v>0</v>
      </c>
      <c r="AM23" s="46" t="s">
        <v>19</v>
      </c>
      <c r="AN23" s="47">
        <f>SUM(J23,X23,AE23)</f>
        <v>0</v>
      </c>
      <c r="AO23" s="53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84"/>
    </row>
    <row r="24" spans="2:59" ht="13.5" thickBot="1">
      <c r="B24" s="77"/>
      <c r="C24" s="148" t="s">
        <v>66</v>
      </c>
      <c r="D24" s="61"/>
      <c r="E24" s="62" t="s">
        <v>19</v>
      </c>
      <c r="F24" s="75"/>
      <c r="G24" s="64">
        <f t="shared" si="12"/>
        <v>0</v>
      </c>
      <c r="H24" s="64">
        <f t="shared" si="13"/>
        <v>0</v>
      </c>
      <c r="I24" s="65"/>
      <c r="J24" s="65"/>
      <c r="K24" s="55"/>
      <c r="L24" s="56"/>
      <c r="M24" s="57"/>
      <c r="N24" s="58"/>
      <c r="O24" s="59"/>
      <c r="P24" s="59"/>
      <c r="Q24" s="60"/>
      <c r="R24" s="61">
        <f>M27</f>
        <v>0</v>
      </c>
      <c r="S24" s="62" t="s">
        <v>19</v>
      </c>
      <c r="T24" s="63">
        <f>K27</f>
        <v>0</v>
      </c>
      <c r="U24" s="64">
        <f t="shared" si="8"/>
        <v>0</v>
      </c>
      <c r="V24" s="64">
        <f t="shared" si="9"/>
        <v>0</v>
      </c>
      <c r="W24" s="65"/>
      <c r="X24" s="132"/>
      <c r="Y24" s="45">
        <f>M30</f>
        <v>0</v>
      </c>
      <c r="Z24" s="62" t="s">
        <v>19</v>
      </c>
      <c r="AA24" s="47">
        <f>K30</f>
        <v>0</v>
      </c>
      <c r="AB24" s="64">
        <f t="shared" si="10"/>
        <v>0</v>
      </c>
      <c r="AC24" s="64">
        <f t="shared" si="11"/>
        <v>0</v>
      </c>
      <c r="AD24" s="65"/>
      <c r="AE24" s="132"/>
      <c r="AF24" s="67"/>
      <c r="AG24" s="67"/>
      <c r="AH24" s="68"/>
      <c r="AI24" s="76"/>
      <c r="AJ24" s="67"/>
      <c r="AK24" s="68"/>
      <c r="AL24" s="70"/>
      <c r="AM24" s="70"/>
      <c r="AN24" s="70"/>
      <c r="AO24" s="71"/>
      <c r="AR24">
        <f>IF(AL23&lt;AN23,1,0)</f>
        <v>0</v>
      </c>
      <c r="AS24">
        <f>IF(AL23&lt;AN23,1,0)</f>
        <v>0</v>
      </c>
      <c r="AT24">
        <f>IF(AL23&lt;AN23,1,0)</f>
        <v>0</v>
      </c>
      <c r="BG24" s="84"/>
    </row>
    <row r="25" spans="2:59" ht="12.75">
      <c r="B25" s="147"/>
      <c r="C25" s="84"/>
      <c r="D25" s="27"/>
      <c r="E25" s="28" t="s">
        <v>19</v>
      </c>
      <c r="F25" s="73"/>
      <c r="G25" s="30">
        <f t="shared" si="12"/>
        <v>0</v>
      </c>
      <c r="H25" s="30">
        <f t="shared" si="13"/>
        <v>0</v>
      </c>
      <c r="I25" s="31">
        <f>SUM(G25:G27)</f>
        <v>0</v>
      </c>
      <c r="J25" s="31">
        <f>SUM(H25:H27)</f>
        <v>0</v>
      </c>
      <c r="K25" s="27"/>
      <c r="L25" s="28" t="s">
        <v>19</v>
      </c>
      <c r="M25" s="73"/>
      <c r="N25" s="30">
        <f aca="true" t="shared" si="14" ref="N25:N30">IF(K25&lt;=M25,0,1)</f>
        <v>0</v>
      </c>
      <c r="O25" s="30">
        <f aca="true" t="shared" si="15" ref="O25:O30">IF(M25&lt;=K25,0,1)</f>
        <v>0</v>
      </c>
      <c r="P25" s="31">
        <f>SUM(N25:N27)</f>
        <v>0</v>
      </c>
      <c r="Q25" s="31">
        <f>SUM(O25:O27)</f>
        <v>0</v>
      </c>
      <c r="R25" s="20"/>
      <c r="S25" s="21"/>
      <c r="T25" s="22"/>
      <c r="U25" s="23"/>
      <c r="V25" s="24"/>
      <c r="W25" s="25"/>
      <c r="X25" s="26"/>
      <c r="Y25" s="27">
        <f>T28</f>
        <v>0</v>
      </c>
      <c r="Z25" s="28" t="s">
        <v>19</v>
      </c>
      <c r="AA25" s="29">
        <f>R28</f>
        <v>0</v>
      </c>
      <c r="AB25" s="30">
        <f t="shared" si="10"/>
        <v>0</v>
      </c>
      <c r="AC25" s="30">
        <f t="shared" si="11"/>
        <v>0</v>
      </c>
      <c r="AD25" s="31">
        <f>SUM(AB25:AB27)</f>
        <v>0</v>
      </c>
      <c r="AE25" s="142">
        <f>SUM(AC25:AC27)</f>
        <v>0</v>
      </c>
      <c r="AF25" s="33"/>
      <c r="AG25" s="33"/>
      <c r="AH25" s="34"/>
      <c r="AI25" s="35"/>
      <c r="AJ25" s="33"/>
      <c r="AK25" s="34"/>
      <c r="AL25" s="51"/>
      <c r="AM25" s="51"/>
      <c r="AN25" s="51"/>
      <c r="AO25" s="53"/>
      <c r="AQ25" t="str">
        <f>CONCATENATE(C26," - ",C29)</f>
        <v>Debre Dorka  - </v>
      </c>
      <c r="AV25" t="str">
        <f>CONCATENATE(C26,"-",C29)</f>
        <v>Debre Dorka 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84"/>
    </row>
    <row r="26" spans="2:59" ht="12.75">
      <c r="B26" s="38" t="s">
        <v>10</v>
      </c>
      <c r="C26" t="s">
        <v>159</v>
      </c>
      <c r="D26" s="45"/>
      <c r="E26" s="46" t="s">
        <v>19</v>
      </c>
      <c r="F26" s="74"/>
      <c r="G26" s="48">
        <f t="shared" si="12"/>
        <v>0</v>
      </c>
      <c r="H26" s="48">
        <f t="shared" si="13"/>
        <v>0</v>
      </c>
      <c r="I26" s="49">
        <f>IF(I25&lt;=J25,0,1)</f>
        <v>0</v>
      </c>
      <c r="J26" s="49">
        <f>IF(J25&lt;=I25,0,1)</f>
        <v>0</v>
      </c>
      <c r="K26" s="45"/>
      <c r="L26" s="46" t="s">
        <v>19</v>
      </c>
      <c r="M26" s="74"/>
      <c r="N26" s="48">
        <f t="shared" si="14"/>
        <v>0</v>
      </c>
      <c r="O26" s="48">
        <f t="shared" si="15"/>
        <v>0</v>
      </c>
      <c r="P26" s="49">
        <f>IF(P25&lt;=Q25,0,1)</f>
        <v>0</v>
      </c>
      <c r="Q26" s="49">
        <f>IF(Q25&lt;=P25,0,1)</f>
        <v>0</v>
      </c>
      <c r="R26" s="39"/>
      <c r="S26" s="40"/>
      <c r="T26" s="41"/>
      <c r="U26" s="42"/>
      <c r="V26" s="43"/>
      <c r="W26" s="43"/>
      <c r="X26" s="44"/>
      <c r="Y26" s="45">
        <f>T29</f>
        <v>0</v>
      </c>
      <c r="Z26" s="46" t="s">
        <v>19</v>
      </c>
      <c r="AA26" s="47">
        <f>R29</f>
        <v>0</v>
      </c>
      <c r="AB26" s="48">
        <f t="shared" si="10"/>
        <v>0</v>
      </c>
      <c r="AC26" s="48">
        <f t="shared" si="11"/>
        <v>0</v>
      </c>
      <c r="AD26" s="49">
        <f>IF(AD25&lt;=AE25,0,1)</f>
        <v>0</v>
      </c>
      <c r="AE26" s="137">
        <f>IF(AE25&lt;=AD25,0,1)</f>
        <v>0</v>
      </c>
      <c r="AF26" s="51">
        <f>SUM(D25:D27,K25:K27,Y25:Y27)</f>
        <v>0</v>
      </c>
      <c r="AG26" s="46" t="s">
        <v>19</v>
      </c>
      <c r="AH26" s="51">
        <f>SUM(F25:F27,M25:M27,AA25:AA27)</f>
        <v>0</v>
      </c>
      <c r="AI26" s="52">
        <f>SUM(I25,P25,AD25)</f>
        <v>0</v>
      </c>
      <c r="AJ26" s="46" t="s">
        <v>19</v>
      </c>
      <c r="AK26" s="47">
        <f>J25+Q25+AE25</f>
        <v>0</v>
      </c>
      <c r="AL26" s="52">
        <f>SUM(I26,P26,AD26)</f>
        <v>0</v>
      </c>
      <c r="AM26" s="46" t="s">
        <v>19</v>
      </c>
      <c r="AN26" s="47">
        <f>SUM(J26,Q26,AE26)</f>
        <v>0</v>
      </c>
      <c r="AO26" s="53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20</v>
      </c>
      <c r="BG26" s="84"/>
    </row>
    <row r="27" spans="1:59" ht="13.5" thickBot="1">
      <c r="A27" s="2"/>
      <c r="B27" s="77"/>
      <c r="C27" s="146" t="s">
        <v>160</v>
      </c>
      <c r="D27" s="61"/>
      <c r="E27" s="62" t="s">
        <v>19</v>
      </c>
      <c r="F27" s="75"/>
      <c r="G27" s="64">
        <f t="shared" si="12"/>
        <v>0</v>
      </c>
      <c r="H27" s="64">
        <f t="shared" si="13"/>
        <v>0</v>
      </c>
      <c r="I27" s="65"/>
      <c r="J27" s="132"/>
      <c r="K27" s="145"/>
      <c r="L27" s="62" t="s">
        <v>19</v>
      </c>
      <c r="M27" s="75"/>
      <c r="N27" s="64">
        <f t="shared" si="14"/>
        <v>0</v>
      </c>
      <c r="O27" s="64">
        <f t="shared" si="15"/>
        <v>0</v>
      </c>
      <c r="P27" s="65"/>
      <c r="Q27" s="132"/>
      <c r="R27" s="55"/>
      <c r="S27" s="56"/>
      <c r="T27" s="57"/>
      <c r="U27" s="59"/>
      <c r="V27" s="59"/>
      <c r="W27" s="59"/>
      <c r="X27" s="60"/>
      <c r="Y27" s="45">
        <f>T30</f>
        <v>0</v>
      </c>
      <c r="Z27" s="62" t="s">
        <v>19</v>
      </c>
      <c r="AA27" s="47">
        <f>R30</f>
        <v>0</v>
      </c>
      <c r="AB27" s="64">
        <f t="shared" si="10"/>
        <v>0</v>
      </c>
      <c r="AC27" s="64">
        <f t="shared" si="11"/>
        <v>0</v>
      </c>
      <c r="AD27" s="65"/>
      <c r="AE27" s="132"/>
      <c r="AF27" s="67"/>
      <c r="AG27" s="67"/>
      <c r="AH27" s="68"/>
      <c r="AI27" s="69"/>
      <c r="AJ27" s="67"/>
      <c r="AK27" s="68"/>
      <c r="AL27" s="70"/>
      <c r="AM27" s="70"/>
      <c r="AN27" s="70"/>
      <c r="AO27" s="71"/>
      <c r="AR27">
        <f>IF(AL26&lt;AN26,1,0)</f>
        <v>0</v>
      </c>
      <c r="AS27">
        <f>IF(AL26&lt;AN26,1,0)</f>
        <v>0</v>
      </c>
      <c r="AT27">
        <f>IF(AL26&lt;AN26,1,0)</f>
        <v>0</v>
      </c>
      <c r="BG27" s="84"/>
    </row>
    <row r="28" spans="1:59" ht="12.75">
      <c r="A28" s="2"/>
      <c r="B28" s="144"/>
      <c r="C28" s="143"/>
      <c r="D28" s="45"/>
      <c r="E28" s="28" t="s">
        <v>19</v>
      </c>
      <c r="F28" s="138"/>
      <c r="G28" s="30">
        <f t="shared" si="12"/>
        <v>0</v>
      </c>
      <c r="H28" s="30">
        <f t="shared" si="13"/>
        <v>0</v>
      </c>
      <c r="I28" s="31">
        <f>SUM(G28:G30)</f>
        <v>0</v>
      </c>
      <c r="J28" s="142">
        <f>SUM(H28:H30)</f>
        <v>0</v>
      </c>
      <c r="K28" s="139"/>
      <c r="L28" s="28" t="s">
        <v>19</v>
      </c>
      <c r="M28" s="138"/>
      <c r="N28" s="30">
        <f t="shared" si="14"/>
        <v>0</v>
      </c>
      <c r="O28" s="30">
        <f t="shared" si="15"/>
        <v>0</v>
      </c>
      <c r="P28" s="31">
        <f>SUM(N28:N30)</f>
        <v>0</v>
      </c>
      <c r="Q28" s="142">
        <f>SUM(O28:O30)</f>
        <v>0</v>
      </c>
      <c r="R28" s="139"/>
      <c r="S28" s="28" t="s">
        <v>19</v>
      </c>
      <c r="T28" s="138"/>
      <c r="U28" s="30">
        <f>IF(R28&lt;=T28,0,1)</f>
        <v>0</v>
      </c>
      <c r="V28" s="30">
        <f>IF(T28&lt;=R28,0,1)</f>
        <v>0</v>
      </c>
      <c r="W28" s="31">
        <f>SUM(U28:U30)</f>
        <v>0</v>
      </c>
      <c r="X28" s="142">
        <f>SUM(V28:V30)</f>
        <v>0</v>
      </c>
      <c r="Y28" s="20"/>
      <c r="Z28" s="21"/>
      <c r="AA28" s="22"/>
      <c r="AB28" s="24"/>
      <c r="AC28" s="24"/>
      <c r="AD28" s="24"/>
      <c r="AE28" s="26"/>
      <c r="AF28" s="76"/>
      <c r="AG28" s="76"/>
      <c r="AH28" s="34"/>
      <c r="AI28" s="76"/>
      <c r="AJ28" s="76"/>
      <c r="AK28" s="34"/>
      <c r="AL28" s="76"/>
      <c r="AM28" s="76"/>
      <c r="AN28" s="34"/>
      <c r="AO28" s="34"/>
      <c r="AQ28" t="str">
        <f>CONCATENATE(C29," - ",C33)</f>
        <v> - JÁTÉKOS</v>
      </c>
      <c r="AV28" t="str">
        <f>CONCATENATE(C29,"-",C33)</f>
        <v>-JÁTÉKOS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84"/>
    </row>
    <row r="29" spans="1:59" ht="12.75">
      <c r="A29" s="2"/>
      <c r="B29" s="141" t="s">
        <v>60</v>
      </c>
      <c r="D29" s="45"/>
      <c r="E29" s="46" t="s">
        <v>19</v>
      </c>
      <c r="F29" s="138"/>
      <c r="G29" s="48">
        <f t="shared" si="12"/>
        <v>0</v>
      </c>
      <c r="H29" s="48">
        <f t="shared" si="13"/>
        <v>0</v>
      </c>
      <c r="I29" s="49">
        <f>IF(I28&lt;=J28,0,1)</f>
        <v>0</v>
      </c>
      <c r="J29" s="137">
        <f>IF(J28&lt;=I28,0,1)</f>
        <v>0</v>
      </c>
      <c r="K29" s="140"/>
      <c r="L29" s="46" t="s">
        <v>19</v>
      </c>
      <c r="M29" s="138"/>
      <c r="N29" s="48">
        <f t="shared" si="14"/>
        <v>0</v>
      </c>
      <c r="O29" s="48">
        <f t="shared" si="15"/>
        <v>0</v>
      </c>
      <c r="P29" s="49">
        <f>IF(P28&lt;=Q28,0,1)</f>
        <v>0</v>
      </c>
      <c r="Q29" s="137">
        <f>IF(Q28&lt;=P28,0,1)</f>
        <v>0</v>
      </c>
      <c r="R29" s="139"/>
      <c r="S29" s="46" t="s">
        <v>19</v>
      </c>
      <c r="T29" s="138"/>
      <c r="U29" s="48">
        <f>IF(R29&lt;=T29,0,1)</f>
        <v>0</v>
      </c>
      <c r="V29" s="48">
        <f>IF(T29&lt;=R29,0,1)</f>
        <v>0</v>
      </c>
      <c r="W29" s="49">
        <f>IF(W28&lt;=X28,0,1)</f>
        <v>0</v>
      </c>
      <c r="X29" s="137">
        <f>IF(X28&lt;=W28,0,1)</f>
        <v>0</v>
      </c>
      <c r="Y29" s="39"/>
      <c r="Z29" s="40"/>
      <c r="AA29" s="41"/>
      <c r="AB29" s="43"/>
      <c r="AC29" s="43"/>
      <c r="AD29" s="43"/>
      <c r="AE29" s="44"/>
      <c r="AF29" s="51">
        <f>SUM(D28:D30,K28:K30,R28:R30)</f>
        <v>0</v>
      </c>
      <c r="AG29" s="46" t="s">
        <v>19</v>
      </c>
      <c r="AH29" s="51">
        <f>SUM(F28:F30,M28:M30,T28:T30)</f>
        <v>0</v>
      </c>
      <c r="AI29" s="52">
        <f>SUM(I28,P28,W28)</f>
        <v>0</v>
      </c>
      <c r="AJ29" s="46" t="s">
        <v>19</v>
      </c>
      <c r="AK29" s="47">
        <f>J28+Q28+X28</f>
        <v>0</v>
      </c>
      <c r="AL29" s="52">
        <f>SUM(I29,P29,W29)</f>
        <v>0</v>
      </c>
      <c r="AM29" s="46" t="s">
        <v>19</v>
      </c>
      <c r="AN29" s="47">
        <f>SUM(J29,Q29,X29)</f>
        <v>0</v>
      </c>
      <c r="AO29" s="53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84"/>
    </row>
    <row r="30" spans="1:59" ht="13.5" thickBot="1">
      <c r="A30" s="2"/>
      <c r="B30" s="136"/>
      <c r="C30" s="135"/>
      <c r="D30" s="134"/>
      <c r="E30" s="62" t="s">
        <v>19</v>
      </c>
      <c r="F30" s="133"/>
      <c r="G30" s="64">
        <f t="shared" si="12"/>
        <v>0</v>
      </c>
      <c r="H30" s="64">
        <f t="shared" si="13"/>
        <v>0</v>
      </c>
      <c r="I30" s="65"/>
      <c r="J30" s="132"/>
      <c r="K30" s="134"/>
      <c r="L30" s="62" t="s">
        <v>19</v>
      </c>
      <c r="M30" s="133"/>
      <c r="N30" s="64">
        <f t="shared" si="14"/>
        <v>0</v>
      </c>
      <c r="O30" s="64">
        <f t="shared" si="15"/>
        <v>0</v>
      </c>
      <c r="P30" s="65"/>
      <c r="Q30" s="132"/>
      <c r="R30" s="134"/>
      <c r="S30" s="62" t="s">
        <v>19</v>
      </c>
      <c r="T30" s="133"/>
      <c r="U30" s="64">
        <f>IF(R30&lt;=T30,0,1)</f>
        <v>0</v>
      </c>
      <c r="V30" s="64">
        <f>IF(T30&lt;=R30,0,1)</f>
        <v>0</v>
      </c>
      <c r="W30" s="65"/>
      <c r="X30" s="132"/>
      <c r="Y30" s="55"/>
      <c r="Z30" s="56"/>
      <c r="AA30" s="57"/>
      <c r="AB30" s="59"/>
      <c r="AC30" s="59"/>
      <c r="AD30" s="59"/>
      <c r="AE30" s="60"/>
      <c r="AF30" s="67"/>
      <c r="AG30" s="67"/>
      <c r="AH30" s="68"/>
      <c r="AI30" s="67"/>
      <c r="AJ30" s="67"/>
      <c r="AK30" s="68"/>
      <c r="AL30" s="67"/>
      <c r="AM30" s="67"/>
      <c r="AN30" s="68"/>
      <c r="AO30" s="68"/>
      <c r="AR30">
        <f>IF(AL29&lt;AN29,1,0)</f>
        <v>0</v>
      </c>
      <c r="AS30">
        <f>IF(AL29&lt;AN29,1,0)</f>
        <v>0</v>
      </c>
      <c r="AT30">
        <f>IF(AL29&lt;AN29,1,0)</f>
        <v>0</v>
      </c>
      <c r="BG30" s="84"/>
    </row>
    <row r="31" spans="3:59" ht="12.75">
      <c r="C31" s="131"/>
      <c r="BG31" s="84"/>
    </row>
    <row r="32" spans="26:59" ht="13.5" thickBot="1">
      <c r="Z32" s="150"/>
      <c r="AR32" t="s">
        <v>0</v>
      </c>
      <c r="AU32" t="s">
        <v>1</v>
      </c>
      <c r="BG32" s="84"/>
    </row>
    <row r="33" spans="1:59" ht="15" thickBot="1">
      <c r="A33" s="2"/>
      <c r="B33" s="3" t="s">
        <v>2</v>
      </c>
      <c r="C33" s="4" t="s">
        <v>62</v>
      </c>
      <c r="D33" s="5"/>
      <c r="E33" s="6" t="str">
        <f>B35</f>
        <v>A</v>
      </c>
      <c r="F33" s="7"/>
      <c r="G33" s="8"/>
      <c r="H33" s="8"/>
      <c r="I33" s="8"/>
      <c r="J33" s="8"/>
      <c r="K33" s="5"/>
      <c r="L33" s="9" t="str">
        <f>B38</f>
        <v>B</v>
      </c>
      <c r="M33" s="10"/>
      <c r="N33" s="11"/>
      <c r="O33" s="11"/>
      <c r="P33" s="11"/>
      <c r="Q33" s="11"/>
      <c r="R33" s="12"/>
      <c r="S33" s="9" t="str">
        <f>B41</f>
        <v>C</v>
      </c>
      <c r="T33" s="10"/>
      <c r="U33" s="11"/>
      <c r="V33" s="11"/>
      <c r="W33" s="11"/>
      <c r="X33" s="10"/>
      <c r="Y33" s="12"/>
      <c r="Z33" s="149" t="s">
        <v>60</v>
      </c>
      <c r="AA33" s="10"/>
      <c r="AB33" s="11"/>
      <c r="AC33" s="11"/>
      <c r="AD33" s="11"/>
      <c r="AE33" s="10"/>
      <c r="AF33" s="11"/>
      <c r="AG33" s="14" t="s">
        <v>4</v>
      </c>
      <c r="AH33" s="10"/>
      <c r="AI33" s="12"/>
      <c r="AJ33" s="14" t="s">
        <v>5</v>
      </c>
      <c r="AK33" s="10"/>
      <c r="AL33" s="11"/>
      <c r="AM33" s="14" t="s">
        <v>6</v>
      </c>
      <c r="AN33" s="10"/>
      <c r="AO33" s="15" t="s">
        <v>7</v>
      </c>
      <c r="AQ33" s="16"/>
      <c r="AR33" s="16" t="s">
        <v>8</v>
      </c>
      <c r="AS33" s="16" t="s">
        <v>9</v>
      </c>
      <c r="AT33" s="16" t="s">
        <v>10</v>
      </c>
      <c r="AU33" s="16"/>
      <c r="AV33" s="16" t="s">
        <v>11</v>
      </c>
      <c r="AW33" s="16"/>
      <c r="AX33" s="16" t="s">
        <v>12</v>
      </c>
      <c r="AY33" s="16" t="s">
        <v>13</v>
      </c>
      <c r="AZ33" s="16" t="s">
        <v>14</v>
      </c>
      <c r="BA33" s="16" t="s">
        <v>15</v>
      </c>
      <c r="BB33" s="16" t="s">
        <v>16</v>
      </c>
      <c r="BC33" s="16" t="s">
        <v>17</v>
      </c>
      <c r="BD33" s="16" t="s">
        <v>61</v>
      </c>
      <c r="BE33" s="16" t="s">
        <v>18</v>
      </c>
      <c r="BG33" s="84"/>
    </row>
    <row r="34" spans="2:59" ht="12.75">
      <c r="B34" s="18"/>
      <c r="C34" s="19"/>
      <c r="D34" s="20"/>
      <c r="E34" s="21"/>
      <c r="F34" s="22"/>
      <c r="G34" s="23"/>
      <c r="H34" s="24"/>
      <c r="I34" s="25"/>
      <c r="J34" s="26"/>
      <c r="K34" s="27">
        <f>F37</f>
        <v>0</v>
      </c>
      <c r="L34" s="28" t="s">
        <v>19</v>
      </c>
      <c r="M34" s="29">
        <f>D37</f>
        <v>0</v>
      </c>
      <c r="N34" s="30">
        <f>IF(K34&lt;=M34,0,1)</f>
        <v>0</v>
      </c>
      <c r="O34" s="30">
        <f>IF(M34&lt;=K34,0,1)</f>
        <v>0</v>
      </c>
      <c r="P34" s="31">
        <f>SUM(N34:N36)</f>
        <v>0</v>
      </c>
      <c r="Q34" s="31">
        <f>SUM(O34:O36)</f>
        <v>0</v>
      </c>
      <c r="R34" s="27">
        <f>F40</f>
        <v>0</v>
      </c>
      <c r="S34" s="28" t="s">
        <v>19</v>
      </c>
      <c r="T34" s="29">
        <f>D40</f>
        <v>0</v>
      </c>
      <c r="U34" s="30">
        <f aca="true" t="shared" si="16" ref="U34:U39">IF(R34&lt;=T34,0,1)</f>
        <v>0</v>
      </c>
      <c r="V34" s="30">
        <f aca="true" t="shared" si="17" ref="V34:V39">IF(T34&lt;=R34,0,1)</f>
        <v>0</v>
      </c>
      <c r="W34" s="31">
        <f>SUM(U34:U36)</f>
        <v>0</v>
      </c>
      <c r="X34" s="142">
        <f>SUM(V34:V36)</f>
        <v>0</v>
      </c>
      <c r="Y34" s="27">
        <f>F43</f>
        <v>0</v>
      </c>
      <c r="Z34" s="28" t="s">
        <v>19</v>
      </c>
      <c r="AA34" s="29">
        <f>D43</f>
        <v>0</v>
      </c>
      <c r="AB34" s="30">
        <f aca="true" t="shared" si="18" ref="AB34:AB42">IF(Y34&lt;=AA34,0,1)</f>
        <v>0</v>
      </c>
      <c r="AC34" s="30">
        <f aca="true" t="shared" si="19" ref="AC34:AC42">IF(AA34&lt;=Y34,0,1)</f>
        <v>0</v>
      </c>
      <c r="AD34" s="31">
        <f>SUM(AB34:AB36)</f>
        <v>0</v>
      </c>
      <c r="AE34" s="142">
        <f>SUM(AC34:AC36)</f>
        <v>0</v>
      </c>
      <c r="AF34" s="33"/>
      <c r="AG34" s="33"/>
      <c r="AH34" s="34"/>
      <c r="AI34" s="35"/>
      <c r="AJ34" s="33"/>
      <c r="AK34" s="34"/>
      <c r="AL34" s="36"/>
      <c r="AM34" s="36"/>
      <c r="AN34" s="36"/>
      <c r="AO34" s="37"/>
      <c r="AQ34" t="str">
        <f>CONCATENATE(C35," - ",C38)</f>
        <v>Jakab Juliána - Stanka Luca</v>
      </c>
      <c r="AV34" t="str">
        <f>CONCATENATE(C35,"-",C38)</f>
        <v>Jakab Juliána-Stanka Luca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84"/>
    </row>
    <row r="35" spans="2:59" ht="12.75">
      <c r="B35" s="38" t="s">
        <v>8</v>
      </c>
      <c r="C35" t="s">
        <v>72</v>
      </c>
      <c r="D35" s="39"/>
      <c r="E35" s="40"/>
      <c r="F35" s="41"/>
      <c r="G35" s="42"/>
      <c r="H35" s="43"/>
      <c r="I35" s="43"/>
      <c r="J35" s="44"/>
      <c r="K35" s="45">
        <f>F38</f>
        <v>0</v>
      </c>
      <c r="L35" s="46" t="s">
        <v>19</v>
      </c>
      <c r="M35" s="47">
        <f>D38</f>
        <v>0</v>
      </c>
      <c r="N35" s="48">
        <f>IF(K35&lt;=M35,0,1)</f>
        <v>0</v>
      </c>
      <c r="O35" s="48">
        <f>IF(M35&lt;=K35,0,1)</f>
        <v>0</v>
      </c>
      <c r="P35" s="49">
        <f>IF(P34&lt;=Q34,0,1)</f>
        <v>0</v>
      </c>
      <c r="Q35" s="49">
        <f>IF(Q34&lt;=P34,0,1)</f>
        <v>0</v>
      </c>
      <c r="R35" s="45">
        <f>F41</f>
        <v>0</v>
      </c>
      <c r="S35" s="46" t="s">
        <v>19</v>
      </c>
      <c r="T35" s="47">
        <f>D41</f>
        <v>0</v>
      </c>
      <c r="U35" s="48">
        <f t="shared" si="16"/>
        <v>0</v>
      </c>
      <c r="V35" s="48">
        <f t="shared" si="17"/>
        <v>0</v>
      </c>
      <c r="W35" s="49">
        <f>IF(W34&lt;=X34,0,1)</f>
        <v>0</v>
      </c>
      <c r="X35" s="137">
        <f>IF(X34&lt;=W34,0,1)</f>
        <v>0</v>
      </c>
      <c r="Y35" s="45">
        <f>F44</f>
        <v>0</v>
      </c>
      <c r="Z35" s="46" t="s">
        <v>19</v>
      </c>
      <c r="AA35" s="47">
        <f>D44</f>
        <v>0</v>
      </c>
      <c r="AB35" s="48">
        <f t="shared" si="18"/>
        <v>0</v>
      </c>
      <c r="AC35" s="48">
        <f t="shared" si="19"/>
        <v>0</v>
      </c>
      <c r="AD35" s="49">
        <f>IF(AD34&lt;=AE34,0,1)</f>
        <v>0</v>
      </c>
      <c r="AE35" s="137">
        <f>IF(AE34&lt;=AD34,0,1)</f>
        <v>0</v>
      </c>
      <c r="AF35" s="51">
        <f>SUM(K34:K36,R34:R36,Y34:Y36)</f>
        <v>0</v>
      </c>
      <c r="AG35" s="46" t="s">
        <v>19</v>
      </c>
      <c r="AH35" s="51">
        <f>SUM(M34:M36,T34:T36,AA34:AA36)</f>
        <v>0</v>
      </c>
      <c r="AI35" s="52">
        <f>SUM(P34,W34,AD34)</f>
        <v>0</v>
      </c>
      <c r="AJ35" s="46" t="s">
        <v>19</v>
      </c>
      <c r="AK35" s="47">
        <f>Q34+X34+AE34</f>
        <v>0</v>
      </c>
      <c r="AL35" s="52">
        <f>SUM(P35,W35,AD35)</f>
        <v>0</v>
      </c>
      <c r="AM35" s="46" t="s">
        <v>19</v>
      </c>
      <c r="AN35" s="47">
        <f>SUM(Q35,X35,AE35)</f>
        <v>0</v>
      </c>
      <c r="AO35" s="53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84"/>
    </row>
    <row r="36" spans="2:59" ht="13.5" thickBot="1">
      <c r="B36" s="77"/>
      <c r="C36" s="146" t="s">
        <v>71</v>
      </c>
      <c r="D36" s="55"/>
      <c r="E36" s="56"/>
      <c r="F36" s="57"/>
      <c r="G36" s="58"/>
      <c r="H36" s="59"/>
      <c r="I36" s="59"/>
      <c r="J36" s="60"/>
      <c r="K36" s="61">
        <f>F39</f>
        <v>0</v>
      </c>
      <c r="L36" s="62" t="s">
        <v>19</v>
      </c>
      <c r="M36" s="63">
        <f>D39</f>
        <v>0</v>
      </c>
      <c r="N36" s="64">
        <f>IF(K36&lt;=M36,0,1)</f>
        <v>0</v>
      </c>
      <c r="O36" s="64">
        <f>IF(M36&lt;=K36,0,1)</f>
        <v>0</v>
      </c>
      <c r="P36" s="65"/>
      <c r="Q36" s="65"/>
      <c r="R36" s="45">
        <f>F42</f>
        <v>0</v>
      </c>
      <c r="S36" s="46" t="s">
        <v>19</v>
      </c>
      <c r="T36" s="47">
        <f>D42</f>
        <v>0</v>
      </c>
      <c r="U36" s="64">
        <f t="shared" si="16"/>
        <v>0</v>
      </c>
      <c r="V36" s="64">
        <f t="shared" si="17"/>
        <v>0</v>
      </c>
      <c r="W36" s="65"/>
      <c r="X36" s="132"/>
      <c r="Y36" s="45">
        <f>F45</f>
        <v>0</v>
      </c>
      <c r="Z36" s="62" t="s">
        <v>19</v>
      </c>
      <c r="AA36" s="47">
        <f>D45</f>
        <v>0</v>
      </c>
      <c r="AB36" s="64">
        <f t="shared" si="18"/>
        <v>0</v>
      </c>
      <c r="AC36" s="64">
        <f t="shared" si="19"/>
        <v>0</v>
      </c>
      <c r="AD36" s="65"/>
      <c r="AE36" s="132"/>
      <c r="AF36" s="67"/>
      <c r="AG36" s="67"/>
      <c r="AH36" s="68"/>
      <c r="AI36" s="69"/>
      <c r="AJ36" s="67"/>
      <c r="AK36" s="68"/>
      <c r="AL36" s="70"/>
      <c r="AM36" s="70"/>
      <c r="AN36" s="70"/>
      <c r="AO36" s="71"/>
      <c r="AR36">
        <f>IF(AL35&lt;AN35,1,0)</f>
        <v>0</v>
      </c>
      <c r="AS36">
        <f>IF(AL35&lt;AN35,1,0)</f>
        <v>0</v>
      </c>
      <c r="AT36">
        <f>IF(AL35&lt;AN35,1,0)</f>
        <v>0</v>
      </c>
      <c r="BG36" s="84"/>
    </row>
    <row r="37" spans="2:59" ht="12.75">
      <c r="B37" s="147"/>
      <c r="C37" s="84"/>
      <c r="D37" s="27"/>
      <c r="E37" s="28" t="s">
        <v>19</v>
      </c>
      <c r="F37" s="73"/>
      <c r="G37" s="30">
        <f aca="true" t="shared" si="20" ref="G37:G45">IF(D37&lt;=F37,0,1)</f>
        <v>0</v>
      </c>
      <c r="H37" s="30">
        <f aca="true" t="shared" si="21" ref="H37:H45">IF(F37&lt;=D37,0,1)</f>
        <v>0</v>
      </c>
      <c r="I37" s="31">
        <f>SUM(G37:G39)</f>
        <v>0</v>
      </c>
      <c r="J37" s="31">
        <f>SUM(H37:H39)</f>
        <v>0</v>
      </c>
      <c r="K37" s="20"/>
      <c r="L37" s="21"/>
      <c r="M37" s="22"/>
      <c r="N37" s="23"/>
      <c r="O37" s="24"/>
      <c r="P37" s="25"/>
      <c r="Q37" s="26"/>
      <c r="R37" s="27">
        <f>M40</f>
        <v>0</v>
      </c>
      <c r="S37" s="28" t="s">
        <v>19</v>
      </c>
      <c r="T37" s="29">
        <f>K40</f>
        <v>0</v>
      </c>
      <c r="U37" s="30">
        <f t="shared" si="16"/>
        <v>0</v>
      </c>
      <c r="V37" s="30">
        <f t="shared" si="17"/>
        <v>0</v>
      </c>
      <c r="W37" s="31">
        <f>SUM(U37:U39)</f>
        <v>0</v>
      </c>
      <c r="X37" s="142">
        <f>SUM(V37:V39)</f>
        <v>0</v>
      </c>
      <c r="Y37" s="27">
        <f>M43</f>
        <v>0</v>
      </c>
      <c r="Z37" s="28" t="s">
        <v>19</v>
      </c>
      <c r="AA37" s="29">
        <f>K43</f>
        <v>0</v>
      </c>
      <c r="AB37" s="30">
        <f t="shared" si="18"/>
        <v>0</v>
      </c>
      <c r="AC37" s="30">
        <f t="shared" si="19"/>
        <v>0</v>
      </c>
      <c r="AD37" s="31">
        <f>SUM(AB37:AB39)</f>
        <v>0</v>
      </c>
      <c r="AE37" s="142">
        <f>SUM(AC37:AC39)</f>
        <v>0</v>
      </c>
      <c r="AF37" s="33"/>
      <c r="AG37" s="33"/>
      <c r="AH37" s="34"/>
      <c r="AI37" s="35"/>
      <c r="AJ37" s="33"/>
      <c r="AK37" s="34"/>
      <c r="AL37" s="51"/>
      <c r="AM37" s="51"/>
      <c r="AN37" s="51"/>
      <c r="AO37" s="53"/>
      <c r="AQ37" t="str">
        <f>CONCATENATE(C38," - ",C41)</f>
        <v>Stanka Luca - Erdélyi Emma</v>
      </c>
      <c r="AV37" t="str">
        <f>CONCATENATE(C38,"-",C41)</f>
        <v>Stanka Luca-Erdélyi Emma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84"/>
    </row>
    <row r="38" spans="2:59" ht="12.75">
      <c r="B38" s="38" t="s">
        <v>9</v>
      </c>
      <c r="C38" t="s">
        <v>70</v>
      </c>
      <c r="D38" s="45"/>
      <c r="E38" s="46" t="s">
        <v>19</v>
      </c>
      <c r="F38" s="74"/>
      <c r="G38" s="48">
        <f t="shared" si="20"/>
        <v>0</v>
      </c>
      <c r="H38" s="48">
        <f t="shared" si="21"/>
        <v>0</v>
      </c>
      <c r="I38" s="49">
        <f>IF(I37&lt;=J37,0,1)</f>
        <v>0</v>
      </c>
      <c r="J38" s="49">
        <f>IF(J37&lt;=I37,0,1)</f>
        <v>0</v>
      </c>
      <c r="K38" s="39"/>
      <c r="L38" s="40"/>
      <c r="M38" s="41"/>
      <c r="N38" s="42"/>
      <c r="O38" s="43"/>
      <c r="P38" s="43"/>
      <c r="Q38" s="44"/>
      <c r="R38" s="45">
        <f>M41</f>
        <v>0</v>
      </c>
      <c r="S38" s="46" t="s">
        <v>19</v>
      </c>
      <c r="T38" s="47">
        <f>K41</f>
        <v>0</v>
      </c>
      <c r="U38" s="48">
        <f t="shared" si="16"/>
        <v>0</v>
      </c>
      <c r="V38" s="48">
        <f t="shared" si="17"/>
        <v>0</v>
      </c>
      <c r="W38" s="49">
        <f>IF(W37&lt;=X37,0,1)</f>
        <v>0</v>
      </c>
      <c r="X38" s="137">
        <f>IF(X37&lt;=W37,0,1)</f>
        <v>0</v>
      </c>
      <c r="Y38" s="45">
        <f>M44</f>
        <v>0</v>
      </c>
      <c r="Z38" s="46" t="s">
        <v>19</v>
      </c>
      <c r="AA38" s="47">
        <f>K44</f>
        <v>0</v>
      </c>
      <c r="AB38" s="48">
        <f t="shared" si="18"/>
        <v>0</v>
      </c>
      <c r="AC38" s="48">
        <f t="shared" si="19"/>
        <v>0</v>
      </c>
      <c r="AD38" s="49">
        <f>IF(AD37&lt;=AE37,0,1)</f>
        <v>0</v>
      </c>
      <c r="AE38" s="137">
        <f>IF(AE37&lt;=AD37,0,1)</f>
        <v>0</v>
      </c>
      <c r="AF38" s="51">
        <f>SUM(D37:D39,R37:R39,Y37:Y39)</f>
        <v>0</v>
      </c>
      <c r="AG38" s="46" t="s">
        <v>19</v>
      </c>
      <c r="AH38" s="51">
        <f>SUM(F37:F39,T37:T39,AA37:AA39)</f>
        <v>0</v>
      </c>
      <c r="AI38" s="52">
        <f>SUM(I37,W37,AD37)</f>
        <v>0</v>
      </c>
      <c r="AJ38" s="46" t="s">
        <v>19</v>
      </c>
      <c r="AK38" s="47">
        <f>J37+X37+AE37</f>
        <v>0</v>
      </c>
      <c r="AL38" s="52">
        <f>SUM(I38,W38,AD38)</f>
        <v>0</v>
      </c>
      <c r="AM38" s="46" t="s">
        <v>19</v>
      </c>
      <c r="AN38" s="47">
        <f>SUM(J38,X38,AE38)</f>
        <v>0</v>
      </c>
      <c r="AO38" s="53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84"/>
    </row>
    <row r="39" spans="2:59" ht="13.5" thickBot="1">
      <c r="B39" s="77"/>
      <c r="C39" s="148" t="s">
        <v>40</v>
      </c>
      <c r="D39" s="61"/>
      <c r="E39" s="62" t="s">
        <v>19</v>
      </c>
      <c r="F39" s="75"/>
      <c r="G39" s="64">
        <f t="shared" si="20"/>
        <v>0</v>
      </c>
      <c r="H39" s="64">
        <f t="shared" si="21"/>
        <v>0</v>
      </c>
      <c r="I39" s="65"/>
      <c r="J39" s="65"/>
      <c r="K39" s="55"/>
      <c r="L39" s="56"/>
      <c r="M39" s="57"/>
      <c r="N39" s="58"/>
      <c r="O39" s="59"/>
      <c r="P39" s="59"/>
      <c r="Q39" s="60"/>
      <c r="R39" s="61">
        <f>M42</f>
        <v>0</v>
      </c>
      <c r="S39" s="62" t="s">
        <v>19</v>
      </c>
      <c r="T39" s="63">
        <f>K42</f>
        <v>0</v>
      </c>
      <c r="U39" s="64">
        <f t="shared" si="16"/>
        <v>0</v>
      </c>
      <c r="V39" s="64">
        <f t="shared" si="17"/>
        <v>0</v>
      </c>
      <c r="W39" s="65"/>
      <c r="X39" s="132"/>
      <c r="Y39" s="45">
        <f>M45</f>
        <v>0</v>
      </c>
      <c r="Z39" s="62" t="s">
        <v>19</v>
      </c>
      <c r="AA39" s="47">
        <f>K45</f>
        <v>0</v>
      </c>
      <c r="AB39" s="64">
        <f t="shared" si="18"/>
        <v>0</v>
      </c>
      <c r="AC39" s="64">
        <f t="shared" si="19"/>
        <v>0</v>
      </c>
      <c r="AD39" s="65"/>
      <c r="AE39" s="132"/>
      <c r="AF39" s="67"/>
      <c r="AG39" s="67"/>
      <c r="AH39" s="68"/>
      <c r="AI39" s="76"/>
      <c r="AJ39" s="67"/>
      <c r="AK39" s="68"/>
      <c r="AL39" s="70"/>
      <c r="AM39" s="70"/>
      <c r="AN39" s="70"/>
      <c r="AO39" s="71"/>
      <c r="AR39">
        <f>IF(AL38&lt;AN38,1,0)</f>
        <v>0</v>
      </c>
      <c r="AS39">
        <f>IF(AL38&lt;AN38,1,0)</f>
        <v>0</v>
      </c>
      <c r="AT39">
        <f>IF(AL38&lt;AN38,1,0)</f>
        <v>0</v>
      </c>
      <c r="BG39" s="84"/>
    </row>
    <row r="40" spans="2:59" ht="12.75">
      <c r="B40" s="147"/>
      <c r="C40" s="84"/>
      <c r="D40" s="27"/>
      <c r="E40" s="28" t="s">
        <v>19</v>
      </c>
      <c r="F40" s="73"/>
      <c r="G40" s="30">
        <f t="shared" si="20"/>
        <v>0</v>
      </c>
      <c r="H40" s="30">
        <f t="shared" si="21"/>
        <v>0</v>
      </c>
      <c r="I40" s="31">
        <f>SUM(G40:G42)</f>
        <v>0</v>
      </c>
      <c r="J40" s="31">
        <f>SUM(H40:H42)</f>
        <v>0</v>
      </c>
      <c r="K40" s="27"/>
      <c r="L40" s="28" t="s">
        <v>19</v>
      </c>
      <c r="M40" s="73"/>
      <c r="N40" s="30">
        <f aca="true" t="shared" si="22" ref="N40:N45">IF(K40&lt;=M40,0,1)</f>
        <v>0</v>
      </c>
      <c r="O40" s="30">
        <f aca="true" t="shared" si="23" ref="O40:O45">IF(M40&lt;=K40,0,1)</f>
        <v>0</v>
      </c>
      <c r="P40" s="31">
        <f>SUM(N40:N42)</f>
        <v>0</v>
      </c>
      <c r="Q40" s="31">
        <f>SUM(O40:O42)</f>
        <v>0</v>
      </c>
      <c r="R40" s="20"/>
      <c r="S40" s="21"/>
      <c r="T40" s="22"/>
      <c r="U40" s="23"/>
      <c r="V40" s="24"/>
      <c r="W40" s="25"/>
      <c r="X40" s="26"/>
      <c r="Y40" s="27">
        <f>T43</f>
        <v>0</v>
      </c>
      <c r="Z40" s="28" t="s">
        <v>19</v>
      </c>
      <c r="AA40" s="29">
        <f>R43</f>
        <v>0</v>
      </c>
      <c r="AB40" s="30">
        <f t="shared" si="18"/>
        <v>0</v>
      </c>
      <c r="AC40" s="30">
        <f t="shared" si="19"/>
        <v>0</v>
      </c>
      <c r="AD40" s="31">
        <f>SUM(AB40:AB42)</f>
        <v>0</v>
      </c>
      <c r="AE40" s="142">
        <f>SUM(AC40:AC42)</f>
        <v>0</v>
      </c>
      <c r="AF40" s="33"/>
      <c r="AG40" s="33"/>
      <c r="AH40" s="34"/>
      <c r="AI40" s="35"/>
      <c r="AJ40" s="33"/>
      <c r="AK40" s="34"/>
      <c r="AL40" s="51"/>
      <c r="AM40" s="51"/>
      <c r="AN40" s="51"/>
      <c r="AO40" s="53"/>
      <c r="AQ40" t="str">
        <f>CONCATENATE(C41," - ",C44)</f>
        <v>Erdélyi Emma - </v>
      </c>
      <c r="AV40" t="str">
        <f>CONCATENATE(C41,"-",C44)</f>
        <v>Erdélyi Emma-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84"/>
    </row>
    <row r="41" spans="2:59" ht="12.75">
      <c r="B41" s="38" t="s">
        <v>10</v>
      </c>
      <c r="C41" t="s">
        <v>69</v>
      </c>
      <c r="D41" s="45"/>
      <c r="E41" s="46" t="s">
        <v>19</v>
      </c>
      <c r="F41" s="74"/>
      <c r="G41" s="48">
        <f t="shared" si="20"/>
        <v>0</v>
      </c>
      <c r="H41" s="48">
        <f t="shared" si="21"/>
        <v>0</v>
      </c>
      <c r="I41" s="49">
        <f>IF(I40&lt;=J40,0,1)</f>
        <v>0</v>
      </c>
      <c r="J41" s="49">
        <f>IF(J40&lt;=I40,0,1)</f>
        <v>0</v>
      </c>
      <c r="K41" s="45"/>
      <c r="L41" s="46" t="s">
        <v>19</v>
      </c>
      <c r="M41" s="74"/>
      <c r="N41" s="48">
        <f t="shared" si="22"/>
        <v>0</v>
      </c>
      <c r="O41" s="48">
        <f t="shared" si="23"/>
        <v>0</v>
      </c>
      <c r="P41" s="49">
        <f>IF(P40&lt;=Q40,0,1)</f>
        <v>0</v>
      </c>
      <c r="Q41" s="49">
        <f>IF(Q40&lt;=P40,0,1)</f>
        <v>0</v>
      </c>
      <c r="R41" s="39"/>
      <c r="S41" s="40"/>
      <c r="T41" s="41"/>
      <c r="U41" s="42"/>
      <c r="V41" s="43"/>
      <c r="W41" s="43"/>
      <c r="X41" s="44"/>
      <c r="Y41" s="45">
        <f>T44</f>
        <v>0</v>
      </c>
      <c r="Z41" s="46" t="s">
        <v>19</v>
      </c>
      <c r="AA41" s="47">
        <f>R44</f>
        <v>0</v>
      </c>
      <c r="AB41" s="48">
        <f t="shared" si="18"/>
        <v>0</v>
      </c>
      <c r="AC41" s="48">
        <f t="shared" si="19"/>
        <v>0</v>
      </c>
      <c r="AD41" s="49">
        <f>IF(AD40&lt;=AE40,0,1)</f>
        <v>0</v>
      </c>
      <c r="AE41" s="137">
        <f>IF(AE40&lt;=AD40,0,1)</f>
        <v>0</v>
      </c>
      <c r="AF41" s="51">
        <f>SUM(D40:D42,K40:K42,Y40:Y42)</f>
        <v>0</v>
      </c>
      <c r="AG41" s="46" t="s">
        <v>19</v>
      </c>
      <c r="AH41" s="51">
        <f>SUM(F40:F42,M40:M42,AA40:AA42)</f>
        <v>0</v>
      </c>
      <c r="AI41" s="52">
        <f>SUM(I40,P40,AD40)</f>
        <v>0</v>
      </c>
      <c r="AJ41" s="46" t="s">
        <v>19</v>
      </c>
      <c r="AK41" s="47">
        <f>J40+Q40+AE40</f>
        <v>0</v>
      </c>
      <c r="AL41" s="52">
        <f>SUM(I41,P41,AD41)</f>
        <v>0</v>
      </c>
      <c r="AM41" s="46" t="s">
        <v>19</v>
      </c>
      <c r="AN41" s="47">
        <f>SUM(J41,Q41,AE41)</f>
        <v>0</v>
      </c>
      <c r="AO41" s="53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20</v>
      </c>
      <c r="BG41" s="84"/>
    </row>
    <row r="42" spans="1:59" ht="13.5" thickBot="1">
      <c r="A42" s="2"/>
      <c r="B42" s="77"/>
      <c r="C42" s="146" t="s">
        <v>68</v>
      </c>
      <c r="D42" s="61"/>
      <c r="E42" s="62" t="s">
        <v>19</v>
      </c>
      <c r="F42" s="75"/>
      <c r="G42" s="64">
        <f t="shared" si="20"/>
        <v>0</v>
      </c>
      <c r="H42" s="64">
        <f t="shared" si="21"/>
        <v>0</v>
      </c>
      <c r="I42" s="65"/>
      <c r="J42" s="132"/>
      <c r="K42" s="145"/>
      <c r="L42" s="62" t="s">
        <v>19</v>
      </c>
      <c r="M42" s="75"/>
      <c r="N42" s="64">
        <f t="shared" si="22"/>
        <v>0</v>
      </c>
      <c r="O42" s="64">
        <f t="shared" si="23"/>
        <v>0</v>
      </c>
      <c r="P42" s="65"/>
      <c r="Q42" s="132"/>
      <c r="R42" s="55"/>
      <c r="S42" s="56"/>
      <c r="T42" s="57"/>
      <c r="U42" s="59"/>
      <c r="V42" s="59"/>
      <c r="W42" s="59"/>
      <c r="X42" s="60"/>
      <c r="Y42" s="45">
        <f>T45</f>
        <v>0</v>
      </c>
      <c r="Z42" s="62" t="s">
        <v>19</v>
      </c>
      <c r="AA42" s="47">
        <f>R45</f>
        <v>0</v>
      </c>
      <c r="AB42" s="64">
        <f t="shared" si="18"/>
        <v>0</v>
      </c>
      <c r="AC42" s="64">
        <f t="shared" si="19"/>
        <v>0</v>
      </c>
      <c r="AD42" s="65"/>
      <c r="AE42" s="132"/>
      <c r="AF42" s="67"/>
      <c r="AG42" s="67"/>
      <c r="AH42" s="68"/>
      <c r="AI42" s="69"/>
      <c r="AJ42" s="67"/>
      <c r="AK42" s="68"/>
      <c r="AL42" s="70"/>
      <c r="AM42" s="70"/>
      <c r="AN42" s="70"/>
      <c r="AO42" s="71"/>
      <c r="AR42">
        <f>IF(AL41&lt;AN41,1,0)</f>
        <v>0</v>
      </c>
      <c r="AS42">
        <f>IF(AL41&lt;AN41,1,0)</f>
        <v>0</v>
      </c>
      <c r="AT42">
        <f>IF(AL41&lt;AN41,1,0)</f>
        <v>0</v>
      </c>
      <c r="BG42" s="84"/>
    </row>
    <row r="43" spans="1:59" ht="12.75">
      <c r="A43" s="2"/>
      <c r="B43" s="144"/>
      <c r="C43" s="143"/>
      <c r="D43" s="45"/>
      <c r="E43" s="28" t="s">
        <v>19</v>
      </c>
      <c r="F43" s="138"/>
      <c r="G43" s="30">
        <f t="shared" si="20"/>
        <v>0</v>
      </c>
      <c r="H43" s="30">
        <f t="shared" si="21"/>
        <v>0</v>
      </c>
      <c r="I43" s="31">
        <f>SUM(G43:G45)</f>
        <v>0</v>
      </c>
      <c r="J43" s="142">
        <f>SUM(H43:H45)</f>
        <v>0</v>
      </c>
      <c r="K43" s="139"/>
      <c r="L43" s="28" t="s">
        <v>19</v>
      </c>
      <c r="M43" s="138"/>
      <c r="N43" s="30">
        <f t="shared" si="22"/>
        <v>0</v>
      </c>
      <c r="O43" s="30">
        <f t="shared" si="23"/>
        <v>0</v>
      </c>
      <c r="P43" s="31">
        <f>SUM(N43:N45)</f>
        <v>0</v>
      </c>
      <c r="Q43" s="142">
        <f>SUM(O43:O45)</f>
        <v>0</v>
      </c>
      <c r="R43" s="139"/>
      <c r="S43" s="28" t="s">
        <v>19</v>
      </c>
      <c r="T43" s="138"/>
      <c r="U43" s="30">
        <f>IF(R43&lt;=T43,0,1)</f>
        <v>0</v>
      </c>
      <c r="V43" s="30">
        <f>IF(T43&lt;=R43,0,1)</f>
        <v>0</v>
      </c>
      <c r="W43" s="31">
        <f>SUM(U43:U45)</f>
        <v>0</v>
      </c>
      <c r="X43" s="142">
        <f>SUM(V43:V45)</f>
        <v>0</v>
      </c>
      <c r="Y43" s="20"/>
      <c r="Z43" s="21"/>
      <c r="AA43" s="22"/>
      <c r="AB43" s="24"/>
      <c r="AC43" s="24"/>
      <c r="AD43" s="24"/>
      <c r="AE43" s="26"/>
      <c r="AF43" s="76"/>
      <c r="AG43" s="76"/>
      <c r="AH43" s="34"/>
      <c r="AI43" s="76"/>
      <c r="AJ43" s="76"/>
      <c r="AK43" s="34"/>
      <c r="AL43" s="76"/>
      <c r="AM43" s="76"/>
      <c r="AN43" s="34"/>
      <c r="AO43" s="34"/>
      <c r="AQ43" t="str">
        <f>CONCATENATE(C44," - ",C48)</f>
        <v> - JÁTÉKOS</v>
      </c>
      <c r="AV43" t="str">
        <f>CONCATENATE(C44,"-",C48)</f>
        <v>-JÁTÉKOS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84"/>
    </row>
    <row r="44" spans="1:59" ht="12.75">
      <c r="A44" s="2"/>
      <c r="B44" s="141" t="s">
        <v>60</v>
      </c>
      <c r="D44" s="45"/>
      <c r="E44" s="46" t="s">
        <v>19</v>
      </c>
      <c r="F44" s="138"/>
      <c r="G44" s="48">
        <f t="shared" si="20"/>
        <v>0</v>
      </c>
      <c r="H44" s="48">
        <f t="shared" si="21"/>
        <v>0</v>
      </c>
      <c r="I44" s="49">
        <f>IF(I43&lt;=J43,0,1)</f>
        <v>0</v>
      </c>
      <c r="J44" s="137">
        <f>IF(J43&lt;=I43,0,1)</f>
        <v>0</v>
      </c>
      <c r="K44" s="140"/>
      <c r="L44" s="46" t="s">
        <v>19</v>
      </c>
      <c r="M44" s="138"/>
      <c r="N44" s="48">
        <f t="shared" si="22"/>
        <v>0</v>
      </c>
      <c r="O44" s="48">
        <f t="shared" si="23"/>
        <v>0</v>
      </c>
      <c r="P44" s="49">
        <f>IF(P43&lt;=Q43,0,1)</f>
        <v>0</v>
      </c>
      <c r="Q44" s="137">
        <f>IF(Q43&lt;=P43,0,1)</f>
        <v>0</v>
      </c>
      <c r="R44" s="139"/>
      <c r="S44" s="46" t="s">
        <v>19</v>
      </c>
      <c r="T44" s="138"/>
      <c r="U44" s="48">
        <f>IF(R44&lt;=T44,0,1)</f>
        <v>0</v>
      </c>
      <c r="V44" s="48">
        <f>IF(T44&lt;=R44,0,1)</f>
        <v>0</v>
      </c>
      <c r="W44" s="49">
        <f>IF(W43&lt;=X43,0,1)</f>
        <v>0</v>
      </c>
      <c r="X44" s="137">
        <f>IF(X43&lt;=W43,0,1)</f>
        <v>0</v>
      </c>
      <c r="Y44" s="39"/>
      <c r="Z44" s="40"/>
      <c r="AA44" s="41"/>
      <c r="AB44" s="43"/>
      <c r="AC44" s="43"/>
      <c r="AD44" s="43"/>
      <c r="AE44" s="44"/>
      <c r="AF44" s="51">
        <f>SUM(D43:D45,K43:K45,R43:R45)</f>
        <v>0</v>
      </c>
      <c r="AG44" s="46" t="s">
        <v>19</v>
      </c>
      <c r="AH44" s="51">
        <f>SUM(F43:F45,M43:M45,T43:T45)</f>
        <v>0</v>
      </c>
      <c r="AI44" s="52">
        <f>SUM(I43,P43,W43)</f>
        <v>0</v>
      </c>
      <c r="AJ44" s="46" t="s">
        <v>19</v>
      </c>
      <c r="AK44" s="47">
        <f>J43+Q43+X43</f>
        <v>0</v>
      </c>
      <c r="AL44" s="52">
        <f>SUM(I44,P44,W44)</f>
        <v>0</v>
      </c>
      <c r="AM44" s="46" t="s">
        <v>19</v>
      </c>
      <c r="AN44" s="47">
        <f>SUM(J44,Q44,X44)</f>
        <v>0</v>
      </c>
      <c r="AO44" s="53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84"/>
    </row>
    <row r="45" spans="1:59" ht="13.5" thickBot="1">
      <c r="A45" s="2"/>
      <c r="B45" s="136"/>
      <c r="C45" s="135"/>
      <c r="D45" s="134"/>
      <c r="E45" s="62" t="s">
        <v>19</v>
      </c>
      <c r="F45" s="133"/>
      <c r="G45" s="64">
        <f t="shared" si="20"/>
        <v>0</v>
      </c>
      <c r="H45" s="64">
        <f t="shared" si="21"/>
        <v>0</v>
      </c>
      <c r="I45" s="65"/>
      <c r="J45" s="132"/>
      <c r="K45" s="134"/>
      <c r="L45" s="62" t="s">
        <v>19</v>
      </c>
      <c r="M45" s="133"/>
      <c r="N45" s="64">
        <f t="shared" si="22"/>
        <v>0</v>
      </c>
      <c r="O45" s="64">
        <f t="shared" si="23"/>
        <v>0</v>
      </c>
      <c r="P45" s="65"/>
      <c r="Q45" s="132"/>
      <c r="R45" s="134"/>
      <c r="S45" s="62" t="s">
        <v>19</v>
      </c>
      <c r="T45" s="133"/>
      <c r="U45" s="64">
        <f>IF(R45&lt;=T45,0,1)</f>
        <v>0</v>
      </c>
      <c r="V45" s="64">
        <f>IF(T45&lt;=R45,0,1)</f>
        <v>0</v>
      </c>
      <c r="W45" s="65"/>
      <c r="X45" s="132"/>
      <c r="Y45" s="55"/>
      <c r="Z45" s="56"/>
      <c r="AA45" s="57"/>
      <c r="AB45" s="59"/>
      <c r="AC45" s="59"/>
      <c r="AD45" s="59"/>
      <c r="AE45" s="60"/>
      <c r="AF45" s="67"/>
      <c r="AG45" s="67"/>
      <c r="AH45" s="68"/>
      <c r="AI45" s="67"/>
      <c r="AJ45" s="67"/>
      <c r="AK45" s="68"/>
      <c r="AL45" s="67"/>
      <c r="AM45" s="67"/>
      <c r="AN45" s="68"/>
      <c r="AO45" s="68"/>
      <c r="AR45">
        <f>IF(AL44&lt;AN44,1,0)</f>
        <v>0</v>
      </c>
      <c r="AS45">
        <f>IF(AL44&lt;AN44,1,0)</f>
        <v>0</v>
      </c>
      <c r="AT45">
        <f>IF(AL44&lt;AN44,1,0)</f>
        <v>0</v>
      </c>
      <c r="BG45" s="84"/>
    </row>
    <row r="46" spans="3:59" ht="12.75">
      <c r="C46" s="131"/>
      <c r="BG46" s="84"/>
    </row>
    <row r="47" spans="26:59" ht="13.5" thickBot="1">
      <c r="Z47" s="150"/>
      <c r="AR47" t="s">
        <v>0</v>
      </c>
      <c r="AU47" t="s">
        <v>1</v>
      </c>
      <c r="BG47" s="84"/>
    </row>
    <row r="48" spans="1:59" ht="15" thickBot="1">
      <c r="A48" s="2"/>
      <c r="B48" s="3" t="s">
        <v>2</v>
      </c>
      <c r="C48" s="4" t="s">
        <v>62</v>
      </c>
      <c r="D48" s="5"/>
      <c r="E48" s="6" t="str">
        <f>B50</f>
        <v>A</v>
      </c>
      <c r="F48" s="7"/>
      <c r="G48" s="8"/>
      <c r="H48" s="8"/>
      <c r="I48" s="8"/>
      <c r="J48" s="8"/>
      <c r="K48" s="5"/>
      <c r="L48" s="9" t="str">
        <f>B53</f>
        <v>B</v>
      </c>
      <c r="M48" s="10"/>
      <c r="N48" s="11"/>
      <c r="O48" s="11"/>
      <c r="P48" s="11"/>
      <c r="Q48" s="11"/>
      <c r="R48" s="12"/>
      <c r="S48" s="9" t="str">
        <f>B56</f>
        <v>C</v>
      </c>
      <c r="T48" s="10"/>
      <c r="U48" s="11"/>
      <c r="V48" s="11"/>
      <c r="W48" s="11"/>
      <c r="X48" s="10"/>
      <c r="Y48" s="12"/>
      <c r="Z48" s="149" t="s">
        <v>60</v>
      </c>
      <c r="AA48" s="10"/>
      <c r="AB48" s="11"/>
      <c r="AC48" s="11"/>
      <c r="AD48" s="11"/>
      <c r="AE48" s="10"/>
      <c r="AF48" s="11"/>
      <c r="AG48" s="14" t="s">
        <v>4</v>
      </c>
      <c r="AH48" s="10"/>
      <c r="AI48" s="12"/>
      <c r="AJ48" s="14" t="s">
        <v>5</v>
      </c>
      <c r="AK48" s="10"/>
      <c r="AL48" s="11"/>
      <c r="AM48" s="14" t="s">
        <v>6</v>
      </c>
      <c r="AN48" s="10"/>
      <c r="AO48" s="15" t="s">
        <v>7</v>
      </c>
      <c r="AQ48" s="16"/>
      <c r="AR48" s="16" t="s">
        <v>8</v>
      </c>
      <c r="AS48" s="16" t="s">
        <v>9</v>
      </c>
      <c r="AT48" s="16" t="s">
        <v>10</v>
      </c>
      <c r="AU48" s="16"/>
      <c r="AV48" s="16" t="s">
        <v>11</v>
      </c>
      <c r="AW48" s="16"/>
      <c r="AX48" s="16" t="s">
        <v>12</v>
      </c>
      <c r="AY48" s="16" t="s">
        <v>13</v>
      </c>
      <c r="AZ48" s="16" t="s">
        <v>14</v>
      </c>
      <c r="BA48" s="16" t="s">
        <v>15</v>
      </c>
      <c r="BB48" s="16" t="s">
        <v>16</v>
      </c>
      <c r="BC48" s="16" t="s">
        <v>17</v>
      </c>
      <c r="BD48" s="16" t="s">
        <v>61</v>
      </c>
      <c r="BE48" s="16" t="s">
        <v>18</v>
      </c>
      <c r="BG48" s="84"/>
    </row>
    <row r="49" spans="2:59" ht="12.75">
      <c r="B49" s="18"/>
      <c r="C49" s="19"/>
      <c r="D49" s="20"/>
      <c r="E49" s="21"/>
      <c r="F49" s="22"/>
      <c r="G49" s="23"/>
      <c r="H49" s="24"/>
      <c r="I49" s="25"/>
      <c r="J49" s="26"/>
      <c r="K49" s="27">
        <f>F52</f>
        <v>0</v>
      </c>
      <c r="L49" s="28" t="s">
        <v>19</v>
      </c>
      <c r="M49" s="29">
        <f>D52</f>
        <v>0</v>
      </c>
      <c r="N49" s="30">
        <f>IF(K49&lt;=M49,0,1)</f>
        <v>0</v>
      </c>
      <c r="O49" s="30">
        <f>IF(M49&lt;=K49,0,1)</f>
        <v>0</v>
      </c>
      <c r="P49" s="31">
        <f>SUM(N49:N51)</f>
        <v>0</v>
      </c>
      <c r="Q49" s="31">
        <f>SUM(O49:O51)</f>
        <v>0</v>
      </c>
      <c r="R49" s="27">
        <f>F55</f>
        <v>0</v>
      </c>
      <c r="S49" s="28" t="s">
        <v>19</v>
      </c>
      <c r="T49" s="29">
        <f>D55</f>
        <v>0</v>
      </c>
      <c r="U49" s="30">
        <f aca="true" t="shared" si="24" ref="U49:U54">IF(R49&lt;=T49,0,1)</f>
        <v>0</v>
      </c>
      <c r="V49" s="30">
        <f aca="true" t="shared" si="25" ref="V49:V54">IF(T49&lt;=R49,0,1)</f>
        <v>0</v>
      </c>
      <c r="W49" s="31">
        <f>SUM(U49:U51)</f>
        <v>0</v>
      </c>
      <c r="X49" s="142">
        <f>SUM(V49:V51)</f>
        <v>0</v>
      </c>
      <c r="Y49" s="27">
        <f>F58</f>
        <v>0</v>
      </c>
      <c r="Z49" s="28" t="s">
        <v>19</v>
      </c>
      <c r="AA49" s="29">
        <f>D58</f>
        <v>0</v>
      </c>
      <c r="AB49" s="30">
        <f aca="true" t="shared" si="26" ref="AB49:AB57">IF(Y49&lt;=AA49,0,1)</f>
        <v>0</v>
      </c>
      <c r="AC49" s="30">
        <f aca="true" t="shared" si="27" ref="AC49:AC57">IF(AA49&lt;=Y49,0,1)</f>
        <v>0</v>
      </c>
      <c r="AD49" s="31">
        <f>SUM(AB49:AB51)</f>
        <v>0</v>
      </c>
      <c r="AE49" s="142">
        <f>SUM(AC49:AC51)</f>
        <v>0</v>
      </c>
      <c r="AF49" s="33"/>
      <c r="AG49" s="33"/>
      <c r="AH49" s="34"/>
      <c r="AI49" s="35"/>
      <c r="AJ49" s="33"/>
      <c r="AK49" s="34"/>
      <c r="AL49" s="36"/>
      <c r="AM49" s="36"/>
      <c r="AN49" s="36"/>
      <c r="AO49" s="37"/>
      <c r="AQ49" t="str">
        <f>CONCATENATE(C50," - ",C53)</f>
        <v>Németh Júlia - Kenézi Dóra</v>
      </c>
      <c r="AV49" t="str">
        <f>CONCATENATE(C50,"-",C53)</f>
        <v>Németh Júlia-Kenézi Dóra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84"/>
    </row>
    <row r="50" spans="2:59" ht="12.75">
      <c r="B50" s="38" t="s">
        <v>8</v>
      </c>
      <c r="C50" t="s">
        <v>67</v>
      </c>
      <c r="D50" s="39"/>
      <c r="E50" s="40"/>
      <c r="F50" s="41"/>
      <c r="G50" s="42"/>
      <c r="H50" s="43"/>
      <c r="I50" s="43"/>
      <c r="J50" s="44"/>
      <c r="K50" s="45">
        <f>F53</f>
        <v>0</v>
      </c>
      <c r="L50" s="46" t="s">
        <v>19</v>
      </c>
      <c r="M50" s="47">
        <f>D53</f>
        <v>0</v>
      </c>
      <c r="N50" s="48">
        <f>IF(K50&lt;=M50,0,1)</f>
        <v>0</v>
      </c>
      <c r="O50" s="48">
        <f>IF(M50&lt;=K50,0,1)</f>
        <v>0</v>
      </c>
      <c r="P50" s="49">
        <f>IF(P49&lt;=Q49,0,1)</f>
        <v>0</v>
      </c>
      <c r="Q50" s="49">
        <f>IF(Q49&lt;=P49,0,1)</f>
        <v>0</v>
      </c>
      <c r="R50" s="45">
        <f>F56</f>
        <v>0</v>
      </c>
      <c r="S50" s="46" t="s">
        <v>19</v>
      </c>
      <c r="T50" s="47">
        <f>D56</f>
        <v>0</v>
      </c>
      <c r="U50" s="48">
        <f t="shared" si="24"/>
        <v>0</v>
      </c>
      <c r="V50" s="48">
        <f t="shared" si="25"/>
        <v>0</v>
      </c>
      <c r="W50" s="49">
        <f>IF(W49&lt;=X49,0,1)</f>
        <v>0</v>
      </c>
      <c r="X50" s="137">
        <f>IF(X49&lt;=W49,0,1)</f>
        <v>0</v>
      </c>
      <c r="Y50" s="45">
        <f>F59</f>
        <v>0</v>
      </c>
      <c r="Z50" s="46" t="s">
        <v>19</v>
      </c>
      <c r="AA50" s="47">
        <f>D59</f>
        <v>0</v>
      </c>
      <c r="AB50" s="48">
        <f t="shared" si="26"/>
        <v>0</v>
      </c>
      <c r="AC50" s="48">
        <f t="shared" si="27"/>
        <v>0</v>
      </c>
      <c r="AD50" s="49">
        <f>IF(AD49&lt;=AE49,0,1)</f>
        <v>0</v>
      </c>
      <c r="AE50" s="137">
        <f>IF(AE49&lt;=AD49,0,1)</f>
        <v>0</v>
      </c>
      <c r="AF50" s="51">
        <f>SUM(K49:K51,R49:R51,Y49:Y51)</f>
        <v>0</v>
      </c>
      <c r="AG50" s="46" t="s">
        <v>19</v>
      </c>
      <c r="AH50" s="51">
        <f>SUM(M49:M51,T49:T51,AA49:AA51)</f>
        <v>0</v>
      </c>
      <c r="AI50" s="52">
        <f>SUM(P49,W49,AD49)</f>
        <v>0</v>
      </c>
      <c r="AJ50" s="46" t="s">
        <v>19</v>
      </c>
      <c r="AK50" s="47">
        <f>Q49+X49+AE49</f>
        <v>0</v>
      </c>
      <c r="AL50" s="52">
        <f>SUM(P50,W50,AD50)</f>
        <v>0</v>
      </c>
      <c r="AM50" s="46" t="s">
        <v>19</v>
      </c>
      <c r="AN50" s="47">
        <f>SUM(Q50,X50,AE50)</f>
        <v>0</v>
      </c>
      <c r="AO50" s="53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84"/>
    </row>
    <row r="51" spans="2:59" ht="13.5" thickBot="1">
      <c r="B51" s="77"/>
      <c r="C51" s="146" t="s">
        <v>66</v>
      </c>
      <c r="D51" s="55"/>
      <c r="E51" s="56"/>
      <c r="F51" s="57"/>
      <c r="G51" s="58"/>
      <c r="H51" s="59"/>
      <c r="I51" s="59"/>
      <c r="J51" s="60"/>
      <c r="K51" s="61">
        <f>F54</f>
        <v>0</v>
      </c>
      <c r="L51" s="62" t="s">
        <v>19</v>
      </c>
      <c r="M51" s="63">
        <f>D54</f>
        <v>0</v>
      </c>
      <c r="N51" s="64">
        <f>IF(K51&lt;=M51,0,1)</f>
        <v>0</v>
      </c>
      <c r="O51" s="64">
        <f>IF(M51&lt;=K51,0,1)</f>
        <v>0</v>
      </c>
      <c r="P51" s="65"/>
      <c r="Q51" s="65"/>
      <c r="R51" s="45">
        <f>F57</f>
        <v>0</v>
      </c>
      <c r="S51" s="46" t="s">
        <v>19</v>
      </c>
      <c r="T51" s="47">
        <f>D57</f>
        <v>0</v>
      </c>
      <c r="U51" s="64">
        <f t="shared" si="24"/>
        <v>0</v>
      </c>
      <c r="V51" s="64">
        <f t="shared" si="25"/>
        <v>0</v>
      </c>
      <c r="W51" s="65"/>
      <c r="X51" s="132"/>
      <c r="Y51" s="45">
        <f>F60</f>
        <v>0</v>
      </c>
      <c r="Z51" s="62" t="s">
        <v>19</v>
      </c>
      <c r="AA51" s="47">
        <f>D60</f>
        <v>0</v>
      </c>
      <c r="AB51" s="64">
        <f t="shared" si="26"/>
        <v>0</v>
      </c>
      <c r="AC51" s="64">
        <f t="shared" si="27"/>
        <v>0</v>
      </c>
      <c r="AD51" s="65"/>
      <c r="AE51" s="132"/>
      <c r="AF51" s="67"/>
      <c r="AG51" s="67"/>
      <c r="AH51" s="68"/>
      <c r="AI51" s="69"/>
      <c r="AJ51" s="67"/>
      <c r="AK51" s="68"/>
      <c r="AL51" s="70"/>
      <c r="AM51" s="70"/>
      <c r="AN51" s="70"/>
      <c r="AO51" s="71"/>
      <c r="AR51">
        <f>IF(AL50&lt;AN50,1,0)</f>
        <v>0</v>
      </c>
      <c r="AS51">
        <f>IF(AL50&lt;AN50,1,0)</f>
        <v>0</v>
      </c>
      <c r="AT51">
        <f>IF(AL50&lt;AN50,1,0)</f>
        <v>0</v>
      </c>
      <c r="BG51" s="84"/>
    </row>
    <row r="52" spans="2:59" ht="12.75">
      <c r="B52" s="147"/>
      <c r="C52" s="84"/>
      <c r="D52" s="27"/>
      <c r="E52" s="28" t="s">
        <v>19</v>
      </c>
      <c r="F52" s="73"/>
      <c r="G52" s="30">
        <f aca="true" t="shared" si="28" ref="G52:G60">IF(D52&lt;=F52,0,1)</f>
        <v>0</v>
      </c>
      <c r="H52" s="30">
        <f aca="true" t="shared" si="29" ref="H52:H60">IF(F52&lt;=D52,0,1)</f>
        <v>0</v>
      </c>
      <c r="I52" s="31">
        <f>SUM(G52:G54)</f>
        <v>0</v>
      </c>
      <c r="J52" s="31">
        <f>SUM(H52:H54)</f>
        <v>0</v>
      </c>
      <c r="K52" s="20"/>
      <c r="L52" s="21"/>
      <c r="M52" s="22"/>
      <c r="N52" s="23"/>
      <c r="O52" s="24"/>
      <c r="P52" s="25"/>
      <c r="Q52" s="26"/>
      <c r="R52" s="27">
        <f>M55</f>
        <v>0</v>
      </c>
      <c r="S52" s="28" t="s">
        <v>19</v>
      </c>
      <c r="T52" s="29">
        <f>K55</f>
        <v>0</v>
      </c>
      <c r="U52" s="30">
        <f t="shared" si="24"/>
        <v>0</v>
      </c>
      <c r="V52" s="30">
        <f t="shared" si="25"/>
        <v>0</v>
      </c>
      <c r="W52" s="31">
        <f>SUM(U52:U54)</f>
        <v>0</v>
      </c>
      <c r="X52" s="142">
        <f>SUM(V52:V54)</f>
        <v>0</v>
      </c>
      <c r="Y52" s="27">
        <f>M58</f>
        <v>0</v>
      </c>
      <c r="Z52" s="28" t="s">
        <v>19</v>
      </c>
      <c r="AA52" s="29">
        <f>K58</f>
        <v>0</v>
      </c>
      <c r="AB52" s="30">
        <f t="shared" si="26"/>
        <v>0</v>
      </c>
      <c r="AC52" s="30">
        <f t="shared" si="27"/>
        <v>0</v>
      </c>
      <c r="AD52" s="31">
        <f>SUM(AB52:AB54)</f>
        <v>0</v>
      </c>
      <c r="AE52" s="142">
        <f>SUM(AC52:AC54)</f>
        <v>0</v>
      </c>
      <c r="AF52" s="33"/>
      <c r="AG52" s="33"/>
      <c r="AH52" s="34"/>
      <c r="AI52" s="35"/>
      <c r="AJ52" s="33"/>
      <c r="AK52" s="34"/>
      <c r="AL52" s="51"/>
      <c r="AM52" s="51"/>
      <c r="AN52" s="51"/>
      <c r="AO52" s="53"/>
      <c r="AQ52" t="str">
        <f>CONCATENATE(C53," - ",C56)</f>
        <v>Kenézi Dóra - Szabó Adrienn</v>
      </c>
      <c r="AV52" t="str">
        <f>CONCATENATE(C53,"-",C56)</f>
        <v>Kenézi Dóra-Szabó Adrienn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84"/>
    </row>
    <row r="53" spans="2:59" ht="12.75">
      <c r="B53" s="38" t="s">
        <v>9</v>
      </c>
      <c r="C53" t="s">
        <v>65</v>
      </c>
      <c r="D53" s="45"/>
      <c r="E53" s="46" t="s">
        <v>19</v>
      </c>
      <c r="F53" s="74"/>
      <c r="G53" s="48">
        <f t="shared" si="28"/>
        <v>0</v>
      </c>
      <c r="H53" s="48">
        <f t="shared" si="29"/>
        <v>0</v>
      </c>
      <c r="I53" s="49">
        <f>IF(I52&lt;=J52,0,1)</f>
        <v>0</v>
      </c>
      <c r="J53" s="49">
        <f>IF(J52&lt;=I52,0,1)</f>
        <v>0</v>
      </c>
      <c r="K53" s="39"/>
      <c r="L53" s="40"/>
      <c r="M53" s="41"/>
      <c r="N53" s="42"/>
      <c r="O53" s="43"/>
      <c r="P53" s="43"/>
      <c r="Q53" s="44"/>
      <c r="R53" s="45">
        <f>M56</f>
        <v>0</v>
      </c>
      <c r="S53" s="46" t="s">
        <v>19</v>
      </c>
      <c r="T53" s="47">
        <f>K56</f>
        <v>0</v>
      </c>
      <c r="U53" s="48">
        <f t="shared" si="24"/>
        <v>0</v>
      </c>
      <c r="V53" s="48">
        <f t="shared" si="25"/>
        <v>0</v>
      </c>
      <c r="W53" s="49">
        <f>IF(W52&lt;=X52,0,1)</f>
        <v>0</v>
      </c>
      <c r="X53" s="137">
        <f>IF(X52&lt;=W52,0,1)</f>
        <v>0</v>
      </c>
      <c r="Y53" s="45">
        <f>M59</f>
        <v>0</v>
      </c>
      <c r="Z53" s="46" t="s">
        <v>19</v>
      </c>
      <c r="AA53" s="47">
        <f>K59</f>
        <v>0</v>
      </c>
      <c r="AB53" s="48">
        <f t="shared" si="26"/>
        <v>0</v>
      </c>
      <c r="AC53" s="48">
        <f t="shared" si="27"/>
        <v>0</v>
      </c>
      <c r="AD53" s="49">
        <f>IF(AD52&lt;=AE52,0,1)</f>
        <v>0</v>
      </c>
      <c r="AE53" s="137">
        <f>IF(AE52&lt;=AD52,0,1)</f>
        <v>0</v>
      </c>
      <c r="AF53" s="51">
        <f>SUM(D52:D54,R52:R54,Y52:Y54)</f>
        <v>0</v>
      </c>
      <c r="AG53" s="46" t="s">
        <v>19</v>
      </c>
      <c r="AH53" s="51">
        <f>SUM(F52:F54,T52:T54,AA52:AA54)</f>
        <v>0</v>
      </c>
      <c r="AI53" s="52">
        <f>SUM(I52,W52,AD52)</f>
        <v>0</v>
      </c>
      <c r="AJ53" s="46" t="s">
        <v>19</v>
      </c>
      <c r="AK53" s="47">
        <f>J52+X52+AE52</f>
        <v>0</v>
      </c>
      <c r="AL53" s="52">
        <f>SUM(I53,W53,AD53)</f>
        <v>0</v>
      </c>
      <c r="AM53" s="46" t="s">
        <v>19</v>
      </c>
      <c r="AN53" s="47">
        <f>SUM(J53,X53,AE53)</f>
        <v>0</v>
      </c>
      <c r="AO53" s="53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84"/>
    </row>
    <row r="54" spans="2:59" ht="13.5" thickBot="1">
      <c r="B54" s="77"/>
      <c r="C54" s="148" t="s">
        <v>24</v>
      </c>
      <c r="D54" s="61"/>
      <c r="E54" s="62" t="s">
        <v>19</v>
      </c>
      <c r="F54" s="75"/>
      <c r="G54" s="64">
        <f t="shared" si="28"/>
        <v>0</v>
      </c>
      <c r="H54" s="64">
        <f t="shared" si="29"/>
        <v>0</v>
      </c>
      <c r="I54" s="65"/>
      <c r="J54" s="65"/>
      <c r="K54" s="55"/>
      <c r="L54" s="56"/>
      <c r="M54" s="57"/>
      <c r="N54" s="58"/>
      <c r="O54" s="59"/>
      <c r="P54" s="59"/>
      <c r="Q54" s="60"/>
      <c r="R54" s="61">
        <f>M57</f>
        <v>0</v>
      </c>
      <c r="S54" s="62" t="s">
        <v>19</v>
      </c>
      <c r="T54" s="63">
        <f>K57</f>
        <v>0</v>
      </c>
      <c r="U54" s="64">
        <f t="shared" si="24"/>
        <v>0</v>
      </c>
      <c r="V54" s="64">
        <f t="shared" si="25"/>
        <v>0</v>
      </c>
      <c r="W54" s="65"/>
      <c r="X54" s="132"/>
      <c r="Y54" s="45">
        <f>M60</f>
        <v>0</v>
      </c>
      <c r="Z54" s="62" t="s">
        <v>19</v>
      </c>
      <c r="AA54" s="47">
        <f>K60</f>
        <v>0</v>
      </c>
      <c r="AB54" s="64">
        <f t="shared" si="26"/>
        <v>0</v>
      </c>
      <c r="AC54" s="64">
        <f t="shared" si="27"/>
        <v>0</v>
      </c>
      <c r="AD54" s="65"/>
      <c r="AE54" s="132"/>
      <c r="AF54" s="67"/>
      <c r="AG54" s="67"/>
      <c r="AH54" s="68"/>
      <c r="AI54" s="76"/>
      <c r="AJ54" s="67"/>
      <c r="AK54" s="68"/>
      <c r="AL54" s="70"/>
      <c r="AM54" s="70"/>
      <c r="AN54" s="70"/>
      <c r="AO54" s="71"/>
      <c r="AR54">
        <f>IF(AL53&lt;AN53,1,0)</f>
        <v>0</v>
      </c>
      <c r="AS54">
        <f>IF(AL53&lt;AN53,1,0)</f>
        <v>0</v>
      </c>
      <c r="AT54">
        <f>IF(AL53&lt;AN53,1,0)</f>
        <v>0</v>
      </c>
      <c r="BG54" s="84"/>
    </row>
    <row r="55" spans="2:59" ht="12.75">
      <c r="B55" s="147"/>
      <c r="C55" s="84"/>
      <c r="D55" s="27"/>
      <c r="E55" s="28" t="s">
        <v>19</v>
      </c>
      <c r="F55" s="73"/>
      <c r="G55" s="30">
        <f t="shared" si="28"/>
        <v>0</v>
      </c>
      <c r="H55" s="30">
        <f t="shared" si="29"/>
        <v>0</v>
      </c>
      <c r="I55" s="31">
        <f>SUM(G55:G57)</f>
        <v>0</v>
      </c>
      <c r="J55" s="31">
        <f>SUM(H55:H57)</f>
        <v>0</v>
      </c>
      <c r="K55" s="27"/>
      <c r="L55" s="28" t="s">
        <v>19</v>
      </c>
      <c r="M55" s="73"/>
      <c r="N55" s="30">
        <f aca="true" t="shared" si="30" ref="N55:N60">IF(K55&lt;=M55,0,1)</f>
        <v>0</v>
      </c>
      <c r="O55" s="30">
        <f aca="true" t="shared" si="31" ref="O55:O60">IF(M55&lt;=K55,0,1)</f>
        <v>0</v>
      </c>
      <c r="P55" s="31">
        <f>SUM(N55:N57)</f>
        <v>0</v>
      </c>
      <c r="Q55" s="31">
        <f>SUM(O55:O57)</f>
        <v>0</v>
      </c>
      <c r="R55" s="20"/>
      <c r="S55" s="21"/>
      <c r="T55" s="22"/>
      <c r="U55" s="23"/>
      <c r="V55" s="24"/>
      <c r="W55" s="25"/>
      <c r="X55" s="26"/>
      <c r="Y55" s="27">
        <f>T58</f>
        <v>0</v>
      </c>
      <c r="Z55" s="28" t="s">
        <v>19</v>
      </c>
      <c r="AA55" s="29">
        <f>R58</f>
        <v>0</v>
      </c>
      <c r="AB55" s="30">
        <f t="shared" si="26"/>
        <v>0</v>
      </c>
      <c r="AC55" s="30">
        <f t="shared" si="27"/>
        <v>0</v>
      </c>
      <c r="AD55" s="31">
        <f>SUM(AB55:AB57)</f>
        <v>0</v>
      </c>
      <c r="AE55" s="142">
        <f>SUM(AC55:AC57)</f>
        <v>0</v>
      </c>
      <c r="AF55" s="33"/>
      <c r="AG55" s="33"/>
      <c r="AH55" s="34"/>
      <c r="AI55" s="35"/>
      <c r="AJ55" s="33"/>
      <c r="AK55" s="34"/>
      <c r="AL55" s="51"/>
      <c r="AM55" s="51"/>
      <c r="AN55" s="51"/>
      <c r="AO55" s="53"/>
      <c r="AQ55" t="str">
        <f>CONCATENATE(C56," - ",C59)</f>
        <v>Szabó Adrienn - </v>
      </c>
      <c r="AV55" t="str">
        <f>CONCATENATE(C56,"-",C59)</f>
        <v>Szabó Adrienn-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84"/>
    </row>
    <row r="56" spans="2:59" ht="12.75">
      <c r="B56" s="38" t="s">
        <v>10</v>
      </c>
      <c r="C56" t="s">
        <v>64</v>
      </c>
      <c r="D56" s="45"/>
      <c r="E56" s="46" t="s">
        <v>19</v>
      </c>
      <c r="F56" s="74"/>
      <c r="G56" s="48">
        <f t="shared" si="28"/>
        <v>0</v>
      </c>
      <c r="H56" s="48">
        <f t="shared" si="29"/>
        <v>0</v>
      </c>
      <c r="I56" s="49">
        <f>IF(I55&lt;=J55,0,1)</f>
        <v>0</v>
      </c>
      <c r="J56" s="49">
        <f>IF(J55&lt;=I55,0,1)</f>
        <v>0</v>
      </c>
      <c r="K56" s="45"/>
      <c r="L56" s="46" t="s">
        <v>19</v>
      </c>
      <c r="M56" s="74"/>
      <c r="N56" s="48">
        <f t="shared" si="30"/>
        <v>0</v>
      </c>
      <c r="O56" s="48">
        <f t="shared" si="31"/>
        <v>0</v>
      </c>
      <c r="P56" s="49">
        <f>IF(P55&lt;=Q55,0,1)</f>
        <v>0</v>
      </c>
      <c r="Q56" s="49">
        <f>IF(Q55&lt;=P55,0,1)</f>
        <v>0</v>
      </c>
      <c r="R56" s="39"/>
      <c r="S56" s="40"/>
      <c r="T56" s="41"/>
      <c r="U56" s="42"/>
      <c r="V56" s="43"/>
      <c r="W56" s="43"/>
      <c r="X56" s="44"/>
      <c r="Y56" s="45">
        <f>T59</f>
        <v>0</v>
      </c>
      <c r="Z56" s="46" t="s">
        <v>19</v>
      </c>
      <c r="AA56" s="47">
        <f>R59</f>
        <v>0</v>
      </c>
      <c r="AB56" s="48">
        <f t="shared" si="26"/>
        <v>0</v>
      </c>
      <c r="AC56" s="48">
        <f t="shared" si="27"/>
        <v>0</v>
      </c>
      <c r="AD56" s="49">
        <f>IF(AD55&lt;=AE55,0,1)</f>
        <v>0</v>
      </c>
      <c r="AE56" s="137">
        <f>IF(AE55&lt;=AD55,0,1)</f>
        <v>0</v>
      </c>
      <c r="AF56" s="51">
        <f>SUM(D55:D57,K55:K57,Y55:Y57)</f>
        <v>0</v>
      </c>
      <c r="AG56" s="46" t="s">
        <v>19</v>
      </c>
      <c r="AH56" s="51">
        <f>SUM(F55:F57,M55:M57,AA55:AA57)</f>
        <v>0</v>
      </c>
      <c r="AI56" s="52">
        <f>SUM(I55,P55,AD55)</f>
        <v>0</v>
      </c>
      <c r="AJ56" s="46" t="s">
        <v>19</v>
      </c>
      <c r="AK56" s="47">
        <f>J55+Q55+AE55</f>
        <v>0</v>
      </c>
      <c r="AL56" s="52">
        <f>SUM(I56,P56,AD56)</f>
        <v>0</v>
      </c>
      <c r="AM56" s="46" t="s">
        <v>19</v>
      </c>
      <c r="AN56" s="47">
        <f>SUM(J56,Q56,AE56)</f>
        <v>0</v>
      </c>
      <c r="AO56" s="53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20</v>
      </c>
      <c r="BG56" s="84"/>
    </row>
    <row r="57" spans="1:59" ht="13.5" thickBot="1">
      <c r="A57" s="2"/>
      <c r="B57" s="77"/>
      <c r="C57" s="146" t="s">
        <v>26</v>
      </c>
      <c r="D57" s="61"/>
      <c r="E57" s="62" t="s">
        <v>19</v>
      </c>
      <c r="F57" s="75"/>
      <c r="G57" s="64">
        <f t="shared" si="28"/>
        <v>0</v>
      </c>
      <c r="H57" s="64">
        <f t="shared" si="29"/>
        <v>0</v>
      </c>
      <c r="I57" s="65"/>
      <c r="J57" s="132"/>
      <c r="K57" s="145"/>
      <c r="L57" s="62" t="s">
        <v>19</v>
      </c>
      <c r="M57" s="75"/>
      <c r="N57" s="64">
        <f t="shared" si="30"/>
        <v>0</v>
      </c>
      <c r="O57" s="64">
        <f t="shared" si="31"/>
        <v>0</v>
      </c>
      <c r="P57" s="65"/>
      <c r="Q57" s="132"/>
      <c r="R57" s="55"/>
      <c r="S57" s="56"/>
      <c r="T57" s="57"/>
      <c r="U57" s="59"/>
      <c r="V57" s="59"/>
      <c r="W57" s="59"/>
      <c r="X57" s="60"/>
      <c r="Y57" s="45">
        <f>T60</f>
        <v>0</v>
      </c>
      <c r="Z57" s="62" t="s">
        <v>19</v>
      </c>
      <c r="AA57" s="47">
        <f>R60</f>
        <v>0</v>
      </c>
      <c r="AB57" s="64">
        <f t="shared" si="26"/>
        <v>0</v>
      </c>
      <c r="AC57" s="64">
        <f t="shared" si="27"/>
        <v>0</v>
      </c>
      <c r="AD57" s="65"/>
      <c r="AE57" s="132"/>
      <c r="AF57" s="67"/>
      <c r="AG57" s="67"/>
      <c r="AH57" s="68"/>
      <c r="AI57" s="69"/>
      <c r="AJ57" s="67"/>
      <c r="AK57" s="68"/>
      <c r="AL57" s="70"/>
      <c r="AM57" s="70"/>
      <c r="AN57" s="70"/>
      <c r="AO57" s="71"/>
      <c r="AR57">
        <f>IF(AL56&lt;AN56,1,0)</f>
        <v>0</v>
      </c>
      <c r="AS57">
        <f>IF(AL56&lt;AN56,1,0)</f>
        <v>0</v>
      </c>
      <c r="AT57">
        <f>IF(AL56&lt;AN56,1,0)</f>
        <v>0</v>
      </c>
      <c r="BG57" s="84"/>
    </row>
    <row r="58" spans="1:59" ht="12.75">
      <c r="A58" s="2"/>
      <c r="B58" s="144"/>
      <c r="C58" s="143"/>
      <c r="D58" s="45"/>
      <c r="E58" s="28" t="s">
        <v>19</v>
      </c>
      <c r="F58" s="138"/>
      <c r="G58" s="30">
        <f t="shared" si="28"/>
        <v>0</v>
      </c>
      <c r="H58" s="30">
        <f t="shared" si="29"/>
        <v>0</v>
      </c>
      <c r="I58" s="31">
        <f>SUM(G58:G60)</f>
        <v>0</v>
      </c>
      <c r="J58" s="142">
        <f>SUM(H58:H60)</f>
        <v>0</v>
      </c>
      <c r="K58" s="139"/>
      <c r="L58" s="28" t="s">
        <v>19</v>
      </c>
      <c r="M58" s="138"/>
      <c r="N58" s="30">
        <f t="shared" si="30"/>
        <v>0</v>
      </c>
      <c r="O58" s="30">
        <f t="shared" si="31"/>
        <v>0</v>
      </c>
      <c r="P58" s="31">
        <f>SUM(N58:N60)</f>
        <v>0</v>
      </c>
      <c r="Q58" s="142">
        <f>SUM(O58:O60)</f>
        <v>0</v>
      </c>
      <c r="R58" s="139"/>
      <c r="S58" s="28" t="s">
        <v>19</v>
      </c>
      <c r="T58" s="138"/>
      <c r="U58" s="30">
        <f>IF(R58&lt;=T58,0,1)</f>
        <v>0</v>
      </c>
      <c r="V58" s="30">
        <f>IF(T58&lt;=R58,0,1)</f>
        <v>0</v>
      </c>
      <c r="W58" s="31">
        <f>SUM(U58:U60)</f>
        <v>0</v>
      </c>
      <c r="X58" s="142">
        <f>SUM(V58:V60)</f>
        <v>0</v>
      </c>
      <c r="Y58" s="20"/>
      <c r="Z58" s="21"/>
      <c r="AA58" s="22"/>
      <c r="AB58" s="24"/>
      <c r="AC58" s="24"/>
      <c r="AD58" s="24"/>
      <c r="AE58" s="26"/>
      <c r="AF58" s="76"/>
      <c r="AG58" s="76"/>
      <c r="AH58" s="34"/>
      <c r="AI58" s="76"/>
      <c r="AJ58" s="76"/>
      <c r="AK58" s="34"/>
      <c r="AL58" s="76"/>
      <c r="AM58" s="76"/>
      <c r="AN58" s="34"/>
      <c r="AO58" s="34"/>
      <c r="AQ58" t="str">
        <f>CONCATENATE(C59," - ",C63)</f>
        <v> - JÁTÉKOS</v>
      </c>
      <c r="AV58" t="str">
        <f>CONCATENATE(C59,"-",C63)</f>
        <v>-JÁTÉKOS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84"/>
    </row>
    <row r="59" spans="1:59" ht="12.75">
      <c r="A59" s="2"/>
      <c r="B59" s="141" t="s">
        <v>60</v>
      </c>
      <c r="D59" s="45"/>
      <c r="E59" s="46" t="s">
        <v>19</v>
      </c>
      <c r="F59" s="138"/>
      <c r="G59" s="48">
        <f t="shared" si="28"/>
        <v>0</v>
      </c>
      <c r="H59" s="48">
        <f t="shared" si="29"/>
        <v>0</v>
      </c>
      <c r="I59" s="49">
        <f>IF(I58&lt;=J58,0,1)</f>
        <v>0</v>
      </c>
      <c r="J59" s="137">
        <f>IF(J58&lt;=I58,0,1)</f>
        <v>0</v>
      </c>
      <c r="K59" s="140"/>
      <c r="L59" s="46" t="s">
        <v>19</v>
      </c>
      <c r="M59" s="138"/>
      <c r="N59" s="48">
        <f t="shared" si="30"/>
        <v>0</v>
      </c>
      <c r="O59" s="48">
        <f t="shared" si="31"/>
        <v>0</v>
      </c>
      <c r="P59" s="49">
        <f>IF(P58&lt;=Q58,0,1)</f>
        <v>0</v>
      </c>
      <c r="Q59" s="137">
        <f>IF(Q58&lt;=P58,0,1)</f>
        <v>0</v>
      </c>
      <c r="R59" s="139"/>
      <c r="S59" s="46" t="s">
        <v>19</v>
      </c>
      <c r="T59" s="138"/>
      <c r="U59" s="48">
        <f>IF(R59&lt;=T59,0,1)</f>
        <v>0</v>
      </c>
      <c r="V59" s="48">
        <f>IF(T59&lt;=R59,0,1)</f>
        <v>0</v>
      </c>
      <c r="W59" s="49">
        <f>IF(W58&lt;=X58,0,1)</f>
        <v>0</v>
      </c>
      <c r="X59" s="137">
        <f>IF(X58&lt;=W58,0,1)</f>
        <v>0</v>
      </c>
      <c r="Y59" s="39"/>
      <c r="Z59" s="40"/>
      <c r="AA59" s="41"/>
      <c r="AB59" s="43"/>
      <c r="AC59" s="43"/>
      <c r="AD59" s="43"/>
      <c r="AE59" s="44"/>
      <c r="AF59" s="51">
        <f>SUM(D58:D60,K58:K60,R58:R60)</f>
        <v>0</v>
      </c>
      <c r="AG59" s="46" t="s">
        <v>19</v>
      </c>
      <c r="AH59" s="51">
        <f>SUM(F58:F60,M58:M60,T58:T60)</f>
        <v>0</v>
      </c>
      <c r="AI59" s="52">
        <f>SUM(I58,P58,W58)</f>
        <v>0</v>
      </c>
      <c r="AJ59" s="46" t="s">
        <v>19</v>
      </c>
      <c r="AK59" s="47">
        <f>J58+Q58+X58</f>
        <v>0</v>
      </c>
      <c r="AL59" s="52">
        <f>SUM(I59,P59,W59)</f>
        <v>0</v>
      </c>
      <c r="AM59" s="46" t="s">
        <v>19</v>
      </c>
      <c r="AN59" s="47">
        <f>SUM(J59,Q59,X59)</f>
        <v>0</v>
      </c>
      <c r="AO59" s="53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84"/>
    </row>
    <row r="60" spans="1:59" ht="13.5" thickBot="1">
      <c r="A60" s="2"/>
      <c r="B60" s="136"/>
      <c r="C60" s="151"/>
      <c r="D60" s="134"/>
      <c r="E60" s="62" t="s">
        <v>19</v>
      </c>
      <c r="F60" s="133"/>
      <c r="G60" s="64">
        <f t="shared" si="28"/>
        <v>0</v>
      </c>
      <c r="H60" s="64">
        <f t="shared" si="29"/>
        <v>0</v>
      </c>
      <c r="I60" s="65"/>
      <c r="J60" s="132"/>
      <c r="K60" s="134"/>
      <c r="L60" s="62" t="s">
        <v>19</v>
      </c>
      <c r="M60" s="133"/>
      <c r="N60" s="64">
        <f t="shared" si="30"/>
        <v>0</v>
      </c>
      <c r="O60" s="64">
        <f t="shared" si="31"/>
        <v>0</v>
      </c>
      <c r="P60" s="65"/>
      <c r="Q60" s="132"/>
      <c r="R60" s="134"/>
      <c r="S60" s="62" t="s">
        <v>19</v>
      </c>
      <c r="T60" s="133"/>
      <c r="U60" s="64">
        <f>IF(R60&lt;=T60,0,1)</f>
        <v>0</v>
      </c>
      <c r="V60" s="64">
        <f>IF(T60&lt;=R60,0,1)</f>
        <v>0</v>
      </c>
      <c r="W60" s="65"/>
      <c r="X60" s="132"/>
      <c r="Y60" s="55"/>
      <c r="Z60" s="56"/>
      <c r="AA60" s="57"/>
      <c r="AB60" s="59"/>
      <c r="AC60" s="59"/>
      <c r="AD60" s="59"/>
      <c r="AE60" s="60"/>
      <c r="AF60" s="67"/>
      <c r="AG60" s="67"/>
      <c r="AH60" s="68"/>
      <c r="AI60" s="67"/>
      <c r="AJ60" s="67"/>
      <c r="AK60" s="68"/>
      <c r="AL60" s="67"/>
      <c r="AM60" s="67"/>
      <c r="AN60" s="68"/>
      <c r="AO60" s="68"/>
      <c r="AR60">
        <f>IF(AL59&lt;AN59,1,0)</f>
        <v>0</v>
      </c>
      <c r="AS60">
        <f>IF(AL59&lt;AN59,1,0)</f>
        <v>0</v>
      </c>
      <c r="AT60">
        <f>IF(AL59&lt;AN59,1,0)</f>
        <v>0</v>
      </c>
      <c r="BG60" s="84"/>
    </row>
    <row r="61" spans="3:59" ht="12.75">
      <c r="C61" s="131"/>
      <c r="BG61" s="84"/>
    </row>
    <row r="62" spans="26:59" ht="13.5" thickBot="1">
      <c r="Z62" s="150"/>
      <c r="AR62" t="s">
        <v>0</v>
      </c>
      <c r="AU62" t="s">
        <v>1</v>
      </c>
      <c r="BG62" s="84"/>
    </row>
    <row r="63" spans="1:59" ht="15" thickBot="1">
      <c r="A63" s="2"/>
      <c r="B63" s="3" t="s">
        <v>2</v>
      </c>
      <c r="C63" s="4" t="s">
        <v>62</v>
      </c>
      <c r="D63" s="5"/>
      <c r="E63" s="6" t="str">
        <f>B65</f>
        <v>A</v>
      </c>
      <c r="F63" s="7"/>
      <c r="G63" s="8"/>
      <c r="H63" s="8"/>
      <c r="I63" s="8"/>
      <c r="J63" s="8"/>
      <c r="K63" s="5"/>
      <c r="L63" s="9" t="str">
        <f>B68</f>
        <v>B</v>
      </c>
      <c r="M63" s="10"/>
      <c r="N63" s="11"/>
      <c r="O63" s="11"/>
      <c r="P63" s="11"/>
      <c r="Q63" s="11"/>
      <c r="R63" s="12"/>
      <c r="S63" s="9" t="str">
        <f>B71</f>
        <v>C</v>
      </c>
      <c r="T63" s="10"/>
      <c r="U63" s="11"/>
      <c r="V63" s="11"/>
      <c r="W63" s="11"/>
      <c r="X63" s="10"/>
      <c r="Y63" s="12"/>
      <c r="Z63" s="149" t="s">
        <v>60</v>
      </c>
      <c r="AA63" s="10"/>
      <c r="AB63" s="11"/>
      <c r="AC63" s="11"/>
      <c r="AD63" s="11"/>
      <c r="AE63" s="10"/>
      <c r="AF63" s="11"/>
      <c r="AG63" s="14" t="s">
        <v>4</v>
      </c>
      <c r="AH63" s="10"/>
      <c r="AI63" s="12"/>
      <c r="AJ63" s="14" t="s">
        <v>5</v>
      </c>
      <c r="AK63" s="10"/>
      <c r="AL63" s="11"/>
      <c r="AM63" s="14" t="s">
        <v>6</v>
      </c>
      <c r="AN63" s="10"/>
      <c r="AO63" s="15" t="s">
        <v>7</v>
      </c>
      <c r="AQ63" s="16"/>
      <c r="AR63" s="16" t="s">
        <v>8</v>
      </c>
      <c r="AS63" s="16" t="s">
        <v>9</v>
      </c>
      <c r="AT63" s="16" t="s">
        <v>10</v>
      </c>
      <c r="AU63" s="16"/>
      <c r="AV63" s="16" t="s">
        <v>11</v>
      </c>
      <c r="AW63" s="16"/>
      <c r="AX63" s="16" t="s">
        <v>12</v>
      </c>
      <c r="AY63" s="16" t="s">
        <v>13</v>
      </c>
      <c r="AZ63" s="16" t="s">
        <v>14</v>
      </c>
      <c r="BA63" s="16" t="s">
        <v>15</v>
      </c>
      <c r="BB63" s="16" t="s">
        <v>16</v>
      </c>
      <c r="BC63" s="16" t="s">
        <v>17</v>
      </c>
      <c r="BD63" s="16" t="s">
        <v>61</v>
      </c>
      <c r="BE63" s="16" t="s">
        <v>18</v>
      </c>
      <c r="BG63" s="84"/>
    </row>
    <row r="64" spans="2:59" ht="12.75">
      <c r="B64" s="18"/>
      <c r="C64" s="19"/>
      <c r="D64" s="20"/>
      <c r="E64" s="21"/>
      <c r="F64" s="22"/>
      <c r="G64" s="23"/>
      <c r="H64" s="24"/>
      <c r="I64" s="25"/>
      <c r="J64" s="26"/>
      <c r="K64" s="27">
        <f>F67</f>
        <v>0</v>
      </c>
      <c r="L64" s="28" t="s">
        <v>19</v>
      </c>
      <c r="M64" s="29">
        <f>D67</f>
        <v>0</v>
      </c>
      <c r="N64" s="30">
        <f>IF(K64&lt;=M64,0,1)</f>
        <v>0</v>
      </c>
      <c r="O64" s="30">
        <f>IF(M64&lt;=K64,0,1)</f>
        <v>0</v>
      </c>
      <c r="P64" s="31">
        <f>SUM(N64:N66)</f>
        <v>0</v>
      </c>
      <c r="Q64" s="31">
        <f>SUM(O64:O66)</f>
        <v>0</v>
      </c>
      <c r="R64" s="27">
        <f>F70</f>
        <v>0</v>
      </c>
      <c r="S64" s="28" t="s">
        <v>19</v>
      </c>
      <c r="T64" s="29">
        <f>D70</f>
        <v>0</v>
      </c>
      <c r="U64" s="30">
        <f aca="true" t="shared" si="32" ref="U64:U69">IF(R64&lt;=T64,0,1)</f>
        <v>0</v>
      </c>
      <c r="V64" s="30">
        <f aca="true" t="shared" si="33" ref="V64:V69">IF(T64&lt;=R64,0,1)</f>
        <v>0</v>
      </c>
      <c r="W64" s="31">
        <f>SUM(U64:U66)</f>
        <v>0</v>
      </c>
      <c r="X64" s="142">
        <f>SUM(V64:V66)</f>
        <v>0</v>
      </c>
      <c r="Y64" s="27">
        <f>F73</f>
        <v>0</v>
      </c>
      <c r="Z64" s="28" t="s">
        <v>19</v>
      </c>
      <c r="AA64" s="29">
        <f>D73</f>
        <v>0</v>
      </c>
      <c r="AB64" s="30">
        <f aca="true" t="shared" si="34" ref="AB64:AB72">IF(Y64&lt;=AA64,0,1)</f>
        <v>0</v>
      </c>
      <c r="AC64" s="30">
        <f aca="true" t="shared" si="35" ref="AC64:AC72">IF(AA64&lt;=Y64,0,1)</f>
        <v>0</v>
      </c>
      <c r="AD64" s="31">
        <f>SUM(AB64:AB66)</f>
        <v>0</v>
      </c>
      <c r="AE64" s="142">
        <f>SUM(AC64:AC66)</f>
        <v>0</v>
      </c>
      <c r="AF64" s="33"/>
      <c r="AG64" s="33"/>
      <c r="AH64" s="34"/>
      <c r="AI64" s="35"/>
      <c r="AJ64" s="33"/>
      <c r="AK64" s="34"/>
      <c r="AL64" s="36"/>
      <c r="AM64" s="36"/>
      <c r="AN64" s="36"/>
      <c r="AO64" s="37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84"/>
    </row>
    <row r="65" spans="2:59" ht="12.75">
      <c r="B65" s="38" t="s">
        <v>8</v>
      </c>
      <c r="D65" s="39"/>
      <c r="E65" s="40"/>
      <c r="F65" s="41"/>
      <c r="G65" s="42"/>
      <c r="H65" s="43"/>
      <c r="I65" s="43"/>
      <c r="J65" s="44"/>
      <c r="K65" s="45">
        <f>F68</f>
        <v>0</v>
      </c>
      <c r="L65" s="46" t="s">
        <v>19</v>
      </c>
      <c r="M65" s="47">
        <f>D68</f>
        <v>0</v>
      </c>
      <c r="N65" s="48">
        <f>IF(K65&lt;=M65,0,1)</f>
        <v>0</v>
      </c>
      <c r="O65" s="48">
        <f>IF(M65&lt;=K65,0,1)</f>
        <v>0</v>
      </c>
      <c r="P65" s="49">
        <f>IF(P64&lt;=Q64,0,1)</f>
        <v>0</v>
      </c>
      <c r="Q65" s="49">
        <f>IF(Q64&lt;=P64,0,1)</f>
        <v>0</v>
      </c>
      <c r="R65" s="45">
        <f>F71</f>
        <v>0</v>
      </c>
      <c r="S65" s="46" t="s">
        <v>19</v>
      </c>
      <c r="T65" s="47">
        <f>D71</f>
        <v>0</v>
      </c>
      <c r="U65" s="48">
        <f t="shared" si="32"/>
        <v>0</v>
      </c>
      <c r="V65" s="48">
        <f t="shared" si="33"/>
        <v>0</v>
      </c>
      <c r="W65" s="49">
        <f>IF(W64&lt;=X64,0,1)</f>
        <v>0</v>
      </c>
      <c r="X65" s="137">
        <f>IF(X64&lt;=W64,0,1)</f>
        <v>0</v>
      </c>
      <c r="Y65" s="45">
        <f>F74</f>
        <v>0</v>
      </c>
      <c r="Z65" s="46" t="s">
        <v>19</v>
      </c>
      <c r="AA65" s="47">
        <f>D74</f>
        <v>0</v>
      </c>
      <c r="AB65" s="48">
        <f t="shared" si="34"/>
        <v>0</v>
      </c>
      <c r="AC65" s="48">
        <f t="shared" si="35"/>
        <v>0</v>
      </c>
      <c r="AD65" s="49">
        <f>IF(AD64&lt;=AE64,0,1)</f>
        <v>0</v>
      </c>
      <c r="AE65" s="137">
        <f>IF(AE64&lt;=AD64,0,1)</f>
        <v>0</v>
      </c>
      <c r="AF65" s="51">
        <f>SUM(K64:K66,R64:R66,Y64:Y66)</f>
        <v>0</v>
      </c>
      <c r="AG65" s="46" t="s">
        <v>19</v>
      </c>
      <c r="AH65" s="51">
        <f>SUM(M64:M66,T64:T66,AA64:AA66)</f>
        <v>0</v>
      </c>
      <c r="AI65" s="52">
        <f>SUM(P64,W64,AD64)</f>
        <v>0</v>
      </c>
      <c r="AJ65" s="46" t="s">
        <v>19</v>
      </c>
      <c r="AK65" s="47">
        <f>Q64+X64+AE64</f>
        <v>0</v>
      </c>
      <c r="AL65" s="52">
        <f>SUM(P65,W65,AD65)</f>
        <v>0</v>
      </c>
      <c r="AM65" s="46" t="s">
        <v>19</v>
      </c>
      <c r="AN65" s="47">
        <f>SUM(Q65,X65,AE65)</f>
        <v>0</v>
      </c>
      <c r="AO65" s="53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84"/>
    </row>
    <row r="66" spans="2:59" ht="13.5" thickBot="1">
      <c r="B66" s="77"/>
      <c r="C66" s="146"/>
      <c r="D66" s="55"/>
      <c r="E66" s="56"/>
      <c r="F66" s="57"/>
      <c r="G66" s="58"/>
      <c r="H66" s="59"/>
      <c r="I66" s="59"/>
      <c r="J66" s="60"/>
      <c r="K66" s="61">
        <f>F69</f>
        <v>0</v>
      </c>
      <c r="L66" s="62" t="s">
        <v>19</v>
      </c>
      <c r="M66" s="63">
        <f>D69</f>
        <v>0</v>
      </c>
      <c r="N66" s="64">
        <f>IF(K66&lt;=M66,0,1)</f>
        <v>0</v>
      </c>
      <c r="O66" s="64">
        <f>IF(M66&lt;=K66,0,1)</f>
        <v>0</v>
      </c>
      <c r="P66" s="65"/>
      <c r="Q66" s="65"/>
      <c r="R66" s="45">
        <f>F72</f>
        <v>0</v>
      </c>
      <c r="S66" s="46" t="s">
        <v>19</v>
      </c>
      <c r="T66" s="47">
        <f>D72</f>
        <v>0</v>
      </c>
      <c r="U66" s="64">
        <f t="shared" si="32"/>
        <v>0</v>
      </c>
      <c r="V66" s="64">
        <f t="shared" si="33"/>
        <v>0</v>
      </c>
      <c r="W66" s="65"/>
      <c r="X66" s="132"/>
      <c r="Y66" s="45">
        <f>F75</f>
        <v>0</v>
      </c>
      <c r="Z66" s="62" t="s">
        <v>19</v>
      </c>
      <c r="AA66" s="47">
        <f>D75</f>
        <v>0</v>
      </c>
      <c r="AB66" s="64">
        <f t="shared" si="34"/>
        <v>0</v>
      </c>
      <c r="AC66" s="64">
        <f t="shared" si="35"/>
        <v>0</v>
      </c>
      <c r="AD66" s="65"/>
      <c r="AE66" s="132"/>
      <c r="AF66" s="67"/>
      <c r="AG66" s="67"/>
      <c r="AH66" s="68"/>
      <c r="AI66" s="69"/>
      <c r="AJ66" s="67"/>
      <c r="AK66" s="68"/>
      <c r="AL66" s="70"/>
      <c r="AM66" s="70"/>
      <c r="AN66" s="70"/>
      <c r="AO66" s="71"/>
      <c r="AR66">
        <f>IF(AL65&lt;AN65,1,0)</f>
        <v>0</v>
      </c>
      <c r="AS66">
        <f>IF(AL65&lt;AN65,1,0)</f>
        <v>0</v>
      </c>
      <c r="AT66">
        <f>IF(AL65&lt;AN65,1,0)</f>
        <v>0</v>
      </c>
      <c r="BG66" s="84"/>
    </row>
    <row r="67" spans="2:59" ht="12.75">
      <c r="B67" s="147"/>
      <c r="C67" s="84"/>
      <c r="D67" s="27"/>
      <c r="E67" s="28" t="s">
        <v>19</v>
      </c>
      <c r="F67" s="73"/>
      <c r="G67" s="30">
        <f aca="true" t="shared" si="36" ref="G67:G75">IF(D67&lt;=F67,0,1)</f>
        <v>0</v>
      </c>
      <c r="H67" s="30">
        <f aca="true" t="shared" si="37" ref="H67:H75">IF(F67&lt;=D67,0,1)</f>
        <v>0</v>
      </c>
      <c r="I67" s="31">
        <f>SUM(G67:G69)</f>
        <v>0</v>
      </c>
      <c r="J67" s="31">
        <f>SUM(H67:H69)</f>
        <v>0</v>
      </c>
      <c r="K67" s="20"/>
      <c r="L67" s="21"/>
      <c r="M67" s="22"/>
      <c r="N67" s="23"/>
      <c r="O67" s="24"/>
      <c r="P67" s="25"/>
      <c r="Q67" s="26"/>
      <c r="R67" s="27">
        <f>M70</f>
        <v>0</v>
      </c>
      <c r="S67" s="28" t="s">
        <v>19</v>
      </c>
      <c r="T67" s="29">
        <f>K70</f>
        <v>0</v>
      </c>
      <c r="U67" s="30">
        <f t="shared" si="32"/>
        <v>0</v>
      </c>
      <c r="V67" s="30">
        <f t="shared" si="33"/>
        <v>0</v>
      </c>
      <c r="W67" s="31">
        <f>SUM(U67:U69)</f>
        <v>0</v>
      </c>
      <c r="X67" s="142">
        <f>SUM(V67:V69)</f>
        <v>0</v>
      </c>
      <c r="Y67" s="27">
        <f>M73</f>
        <v>0</v>
      </c>
      <c r="Z67" s="28" t="s">
        <v>19</v>
      </c>
      <c r="AA67" s="29">
        <f>K73</f>
        <v>0</v>
      </c>
      <c r="AB67" s="30">
        <f t="shared" si="34"/>
        <v>0</v>
      </c>
      <c r="AC67" s="30">
        <f t="shared" si="35"/>
        <v>0</v>
      </c>
      <c r="AD67" s="31">
        <f>SUM(AB67:AB69)</f>
        <v>0</v>
      </c>
      <c r="AE67" s="142">
        <f>SUM(AC67:AC69)</f>
        <v>0</v>
      </c>
      <c r="AF67" s="33"/>
      <c r="AG67" s="33"/>
      <c r="AH67" s="34"/>
      <c r="AI67" s="35"/>
      <c r="AJ67" s="33"/>
      <c r="AK67" s="34"/>
      <c r="AL67" s="51"/>
      <c r="AM67" s="51"/>
      <c r="AN67" s="51"/>
      <c r="AO67" s="53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84"/>
    </row>
    <row r="68" spans="2:59" ht="12.75">
      <c r="B68" s="38" t="s">
        <v>9</v>
      </c>
      <c r="D68" s="45"/>
      <c r="E68" s="46" t="s">
        <v>19</v>
      </c>
      <c r="F68" s="74"/>
      <c r="G68" s="48">
        <f t="shared" si="36"/>
        <v>0</v>
      </c>
      <c r="H68" s="48">
        <f t="shared" si="37"/>
        <v>0</v>
      </c>
      <c r="I68" s="49">
        <f>IF(I67&lt;=J67,0,1)</f>
        <v>0</v>
      </c>
      <c r="J68" s="49">
        <f>IF(J67&lt;=I67,0,1)</f>
        <v>0</v>
      </c>
      <c r="K68" s="39"/>
      <c r="L68" s="40"/>
      <c r="M68" s="41"/>
      <c r="N68" s="42"/>
      <c r="O68" s="43"/>
      <c r="P68" s="43"/>
      <c r="Q68" s="44"/>
      <c r="R68" s="45">
        <f>M71</f>
        <v>0</v>
      </c>
      <c r="S68" s="46" t="s">
        <v>19</v>
      </c>
      <c r="T68" s="47">
        <f>K71</f>
        <v>0</v>
      </c>
      <c r="U68" s="48">
        <f t="shared" si="32"/>
        <v>0</v>
      </c>
      <c r="V68" s="48">
        <f t="shared" si="33"/>
        <v>0</v>
      </c>
      <c r="W68" s="49">
        <f>IF(W67&lt;=X67,0,1)</f>
        <v>0</v>
      </c>
      <c r="X68" s="137">
        <f>IF(X67&lt;=W67,0,1)</f>
        <v>0</v>
      </c>
      <c r="Y68" s="45">
        <f>M74</f>
        <v>0</v>
      </c>
      <c r="Z68" s="46" t="s">
        <v>19</v>
      </c>
      <c r="AA68" s="47">
        <f>K74</f>
        <v>0</v>
      </c>
      <c r="AB68" s="48">
        <f t="shared" si="34"/>
        <v>0</v>
      </c>
      <c r="AC68" s="48">
        <f t="shared" si="35"/>
        <v>0</v>
      </c>
      <c r="AD68" s="49">
        <f>IF(AD67&lt;=AE67,0,1)</f>
        <v>0</v>
      </c>
      <c r="AE68" s="137">
        <f>IF(AE67&lt;=AD67,0,1)</f>
        <v>0</v>
      </c>
      <c r="AF68" s="51">
        <f>SUM(D67:D69,R67:R69,Y67:Y69)</f>
        <v>0</v>
      </c>
      <c r="AG68" s="46" t="s">
        <v>19</v>
      </c>
      <c r="AH68" s="51">
        <f>SUM(F67:F69,T67:T69,AA67:AA69)</f>
        <v>0</v>
      </c>
      <c r="AI68" s="52">
        <f>SUM(I67,W67,AD67)</f>
        <v>0</v>
      </c>
      <c r="AJ68" s="46" t="s">
        <v>19</v>
      </c>
      <c r="AK68" s="47">
        <f>J67+X67+AE67</f>
        <v>0</v>
      </c>
      <c r="AL68" s="52">
        <f>SUM(I68,W68,AD68)</f>
        <v>0</v>
      </c>
      <c r="AM68" s="46" t="s">
        <v>19</v>
      </c>
      <c r="AN68" s="47">
        <f>SUM(J68,X68,AE68)</f>
        <v>0</v>
      </c>
      <c r="AO68" s="53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84"/>
    </row>
    <row r="69" spans="2:59" ht="13.5" thickBot="1">
      <c r="B69" s="77"/>
      <c r="C69" s="148"/>
      <c r="D69" s="61"/>
      <c r="E69" s="62" t="s">
        <v>19</v>
      </c>
      <c r="F69" s="75"/>
      <c r="G69" s="64">
        <f t="shared" si="36"/>
        <v>0</v>
      </c>
      <c r="H69" s="64">
        <f t="shared" si="37"/>
        <v>0</v>
      </c>
      <c r="I69" s="65"/>
      <c r="J69" s="65"/>
      <c r="K69" s="55"/>
      <c r="L69" s="56"/>
      <c r="M69" s="57"/>
      <c r="N69" s="58"/>
      <c r="O69" s="59"/>
      <c r="P69" s="59"/>
      <c r="Q69" s="60"/>
      <c r="R69" s="61">
        <f>M72</f>
        <v>0</v>
      </c>
      <c r="S69" s="62" t="s">
        <v>19</v>
      </c>
      <c r="T69" s="63">
        <f>K72</f>
        <v>0</v>
      </c>
      <c r="U69" s="64">
        <f t="shared" si="32"/>
        <v>0</v>
      </c>
      <c r="V69" s="64">
        <f t="shared" si="33"/>
        <v>0</v>
      </c>
      <c r="W69" s="65"/>
      <c r="X69" s="132"/>
      <c r="Y69" s="45">
        <f>M75</f>
        <v>0</v>
      </c>
      <c r="Z69" s="62" t="s">
        <v>19</v>
      </c>
      <c r="AA69" s="47">
        <f>K75</f>
        <v>0</v>
      </c>
      <c r="AB69" s="64">
        <f t="shared" si="34"/>
        <v>0</v>
      </c>
      <c r="AC69" s="64">
        <f t="shared" si="35"/>
        <v>0</v>
      </c>
      <c r="AD69" s="65"/>
      <c r="AE69" s="132"/>
      <c r="AF69" s="67"/>
      <c r="AG69" s="67"/>
      <c r="AH69" s="68"/>
      <c r="AI69" s="76"/>
      <c r="AJ69" s="67"/>
      <c r="AK69" s="68"/>
      <c r="AL69" s="70"/>
      <c r="AM69" s="70"/>
      <c r="AN69" s="70"/>
      <c r="AO69" s="71"/>
      <c r="AR69">
        <f>IF(AL68&lt;AN68,1,0)</f>
        <v>0</v>
      </c>
      <c r="AS69">
        <f>IF(AL68&lt;AN68,1,0)</f>
        <v>0</v>
      </c>
      <c r="AT69">
        <f>IF(AL68&lt;AN68,1,0)</f>
        <v>0</v>
      </c>
      <c r="BG69" s="84"/>
    </row>
    <row r="70" spans="2:59" ht="12.75">
      <c r="B70" s="147"/>
      <c r="C70" s="84"/>
      <c r="D70" s="27"/>
      <c r="E70" s="28" t="s">
        <v>19</v>
      </c>
      <c r="F70" s="73"/>
      <c r="G70" s="30">
        <f t="shared" si="36"/>
        <v>0</v>
      </c>
      <c r="H70" s="30">
        <f t="shared" si="37"/>
        <v>0</v>
      </c>
      <c r="I70" s="31">
        <f>SUM(G70:G72)</f>
        <v>0</v>
      </c>
      <c r="J70" s="31">
        <f>SUM(H70:H72)</f>
        <v>0</v>
      </c>
      <c r="K70" s="27"/>
      <c r="L70" s="28" t="s">
        <v>19</v>
      </c>
      <c r="M70" s="73"/>
      <c r="N70" s="30">
        <f aca="true" t="shared" si="38" ref="N70:N75">IF(K70&lt;=M70,0,1)</f>
        <v>0</v>
      </c>
      <c r="O70" s="30">
        <f aca="true" t="shared" si="39" ref="O70:O75">IF(M70&lt;=K70,0,1)</f>
        <v>0</v>
      </c>
      <c r="P70" s="31">
        <f>SUM(N70:N72)</f>
        <v>0</v>
      </c>
      <c r="Q70" s="31">
        <f>SUM(O70:O72)</f>
        <v>0</v>
      </c>
      <c r="R70" s="20"/>
      <c r="S70" s="21"/>
      <c r="T70" s="22"/>
      <c r="U70" s="23"/>
      <c r="V70" s="24"/>
      <c r="W70" s="25"/>
      <c r="X70" s="26"/>
      <c r="Y70" s="27">
        <f>T73</f>
        <v>0</v>
      </c>
      <c r="Z70" s="28" t="s">
        <v>19</v>
      </c>
      <c r="AA70" s="29">
        <f>R73</f>
        <v>0</v>
      </c>
      <c r="AB70" s="30">
        <f t="shared" si="34"/>
        <v>0</v>
      </c>
      <c r="AC70" s="30">
        <f t="shared" si="35"/>
        <v>0</v>
      </c>
      <c r="AD70" s="31">
        <f>SUM(AB70:AB72)</f>
        <v>0</v>
      </c>
      <c r="AE70" s="142">
        <f>SUM(AC70:AC72)</f>
        <v>0</v>
      </c>
      <c r="AF70" s="33"/>
      <c r="AG70" s="33"/>
      <c r="AH70" s="34"/>
      <c r="AI70" s="35"/>
      <c r="AJ70" s="33"/>
      <c r="AK70" s="34"/>
      <c r="AL70" s="51"/>
      <c r="AM70" s="51"/>
      <c r="AN70" s="51"/>
      <c r="AO70" s="53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84"/>
    </row>
    <row r="71" spans="2:59" ht="12.75">
      <c r="B71" s="38" t="s">
        <v>10</v>
      </c>
      <c r="D71" s="45"/>
      <c r="E71" s="46" t="s">
        <v>19</v>
      </c>
      <c r="F71" s="74"/>
      <c r="G71" s="48">
        <f t="shared" si="36"/>
        <v>0</v>
      </c>
      <c r="H71" s="48">
        <f t="shared" si="37"/>
        <v>0</v>
      </c>
      <c r="I71" s="49">
        <f>IF(I70&lt;=J70,0,1)</f>
        <v>0</v>
      </c>
      <c r="J71" s="49">
        <f>IF(J70&lt;=I70,0,1)</f>
        <v>0</v>
      </c>
      <c r="K71" s="45"/>
      <c r="L71" s="46" t="s">
        <v>19</v>
      </c>
      <c r="M71" s="74"/>
      <c r="N71" s="48">
        <f t="shared" si="38"/>
        <v>0</v>
      </c>
      <c r="O71" s="48">
        <f t="shared" si="39"/>
        <v>0</v>
      </c>
      <c r="P71" s="49">
        <f>IF(P70&lt;=Q70,0,1)</f>
        <v>0</v>
      </c>
      <c r="Q71" s="49">
        <f>IF(Q70&lt;=P70,0,1)</f>
        <v>0</v>
      </c>
      <c r="R71" s="39"/>
      <c r="S71" s="40"/>
      <c r="T71" s="41"/>
      <c r="U71" s="42"/>
      <c r="V71" s="43"/>
      <c r="W71" s="43"/>
      <c r="X71" s="44"/>
      <c r="Y71" s="45">
        <f>T74</f>
        <v>0</v>
      </c>
      <c r="Z71" s="46" t="s">
        <v>19</v>
      </c>
      <c r="AA71" s="47">
        <f>R74</f>
        <v>0</v>
      </c>
      <c r="AB71" s="48">
        <f t="shared" si="34"/>
        <v>0</v>
      </c>
      <c r="AC71" s="48">
        <f t="shared" si="35"/>
        <v>0</v>
      </c>
      <c r="AD71" s="49">
        <f>IF(AD70&lt;=AE70,0,1)</f>
        <v>0</v>
      </c>
      <c r="AE71" s="137">
        <f>IF(AE70&lt;=AD70,0,1)</f>
        <v>0</v>
      </c>
      <c r="AF71" s="51">
        <f>SUM(D70:D72,K70:K72,Y70:Y72)</f>
        <v>0</v>
      </c>
      <c r="AG71" s="46" t="s">
        <v>19</v>
      </c>
      <c r="AH71" s="51">
        <f>SUM(F70:F72,M70:M72,AA70:AA72)</f>
        <v>0</v>
      </c>
      <c r="AI71" s="52">
        <f>SUM(I70,P70,AD70)</f>
        <v>0</v>
      </c>
      <c r="AJ71" s="46" t="s">
        <v>19</v>
      </c>
      <c r="AK71" s="47">
        <f>J70+Q70+AE70</f>
        <v>0</v>
      </c>
      <c r="AL71" s="52">
        <f>SUM(I71,P71,AD71)</f>
        <v>0</v>
      </c>
      <c r="AM71" s="46" t="s">
        <v>19</v>
      </c>
      <c r="AN71" s="47">
        <f>SUM(J71,Q71,AE71)</f>
        <v>0</v>
      </c>
      <c r="AO71" s="53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20</v>
      </c>
      <c r="BG71" s="84"/>
    </row>
    <row r="72" spans="1:59" ht="13.5" thickBot="1">
      <c r="A72" s="2"/>
      <c r="B72" s="77"/>
      <c r="C72" s="146"/>
      <c r="D72" s="61"/>
      <c r="E72" s="62" t="s">
        <v>19</v>
      </c>
      <c r="F72" s="75"/>
      <c r="G72" s="64">
        <f t="shared" si="36"/>
        <v>0</v>
      </c>
      <c r="H72" s="64">
        <f t="shared" si="37"/>
        <v>0</v>
      </c>
      <c r="I72" s="65"/>
      <c r="J72" s="132"/>
      <c r="K72" s="145"/>
      <c r="L72" s="62" t="s">
        <v>19</v>
      </c>
      <c r="M72" s="75"/>
      <c r="N72" s="64">
        <f t="shared" si="38"/>
        <v>0</v>
      </c>
      <c r="O72" s="64">
        <f t="shared" si="39"/>
        <v>0</v>
      </c>
      <c r="P72" s="65"/>
      <c r="Q72" s="132"/>
      <c r="R72" s="55"/>
      <c r="S72" s="56"/>
      <c r="T72" s="57"/>
      <c r="U72" s="59"/>
      <c r="V72" s="59"/>
      <c r="W72" s="59"/>
      <c r="X72" s="60"/>
      <c r="Y72" s="45">
        <f>T75</f>
        <v>0</v>
      </c>
      <c r="Z72" s="62" t="s">
        <v>19</v>
      </c>
      <c r="AA72" s="47">
        <f>R75</f>
        <v>0</v>
      </c>
      <c r="AB72" s="64">
        <f t="shared" si="34"/>
        <v>0</v>
      </c>
      <c r="AC72" s="64">
        <f t="shared" si="35"/>
        <v>0</v>
      </c>
      <c r="AD72" s="65"/>
      <c r="AE72" s="132"/>
      <c r="AF72" s="67"/>
      <c r="AG72" s="67"/>
      <c r="AH72" s="68"/>
      <c r="AI72" s="69"/>
      <c r="AJ72" s="67"/>
      <c r="AK72" s="68"/>
      <c r="AL72" s="70"/>
      <c r="AM72" s="70"/>
      <c r="AN72" s="70"/>
      <c r="AO72" s="71"/>
      <c r="AR72">
        <f>IF(AL71&lt;AN71,1,0)</f>
        <v>0</v>
      </c>
      <c r="AS72">
        <f>IF(AL71&lt;AN71,1,0)</f>
        <v>0</v>
      </c>
      <c r="AT72">
        <f>IF(AL71&lt;AN71,1,0)</f>
        <v>0</v>
      </c>
      <c r="BG72" s="84"/>
    </row>
    <row r="73" spans="1:59" ht="12.75">
      <c r="A73" s="2"/>
      <c r="B73" s="144"/>
      <c r="C73" s="143"/>
      <c r="D73" s="45"/>
      <c r="E73" s="28" t="s">
        <v>19</v>
      </c>
      <c r="F73" s="138"/>
      <c r="G73" s="30">
        <f t="shared" si="36"/>
        <v>0</v>
      </c>
      <c r="H73" s="30">
        <f t="shared" si="37"/>
        <v>0</v>
      </c>
      <c r="I73" s="31">
        <f>SUM(G73:G75)</f>
        <v>0</v>
      </c>
      <c r="J73" s="142">
        <f>SUM(H73:H75)</f>
        <v>0</v>
      </c>
      <c r="K73" s="139"/>
      <c r="L73" s="28" t="s">
        <v>19</v>
      </c>
      <c r="M73" s="138"/>
      <c r="N73" s="30">
        <f t="shared" si="38"/>
        <v>0</v>
      </c>
      <c r="O73" s="30">
        <f t="shared" si="39"/>
        <v>0</v>
      </c>
      <c r="P73" s="31">
        <f>SUM(N73:N75)</f>
        <v>0</v>
      </c>
      <c r="Q73" s="142">
        <f>SUM(O73:O75)</f>
        <v>0</v>
      </c>
      <c r="R73" s="139"/>
      <c r="S73" s="28" t="s">
        <v>19</v>
      </c>
      <c r="T73" s="138"/>
      <c r="U73" s="30">
        <f>IF(R73&lt;=T73,0,1)</f>
        <v>0</v>
      </c>
      <c r="V73" s="30">
        <f>IF(T73&lt;=R73,0,1)</f>
        <v>0</v>
      </c>
      <c r="W73" s="31">
        <f>SUM(U73:U75)</f>
        <v>0</v>
      </c>
      <c r="X73" s="142">
        <f>SUM(V73:V75)</f>
        <v>0</v>
      </c>
      <c r="Y73" s="20"/>
      <c r="Z73" s="21"/>
      <c r="AA73" s="22"/>
      <c r="AB73" s="24"/>
      <c r="AC73" s="24"/>
      <c r="AD73" s="24"/>
      <c r="AE73" s="26"/>
      <c r="AF73" s="76"/>
      <c r="AG73" s="76"/>
      <c r="AH73" s="34"/>
      <c r="AI73" s="76"/>
      <c r="AJ73" s="76"/>
      <c r="AK73" s="34"/>
      <c r="AL73" s="76"/>
      <c r="AM73" s="76"/>
      <c r="AN73" s="34"/>
      <c r="AO73" s="34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84"/>
    </row>
    <row r="74" spans="1:59" ht="12.75">
      <c r="A74" s="2"/>
      <c r="B74" s="141" t="s">
        <v>60</v>
      </c>
      <c r="D74" s="45"/>
      <c r="E74" s="46" t="s">
        <v>19</v>
      </c>
      <c r="F74" s="138"/>
      <c r="G74" s="48">
        <f t="shared" si="36"/>
        <v>0</v>
      </c>
      <c r="H74" s="48">
        <f t="shared" si="37"/>
        <v>0</v>
      </c>
      <c r="I74" s="49">
        <f>IF(I73&lt;=J73,0,1)</f>
        <v>0</v>
      </c>
      <c r="J74" s="137">
        <f>IF(J73&lt;=I73,0,1)</f>
        <v>0</v>
      </c>
      <c r="K74" s="140"/>
      <c r="L74" s="46" t="s">
        <v>19</v>
      </c>
      <c r="M74" s="138"/>
      <c r="N74" s="48">
        <f t="shared" si="38"/>
        <v>0</v>
      </c>
      <c r="O74" s="48">
        <f t="shared" si="39"/>
        <v>0</v>
      </c>
      <c r="P74" s="49">
        <f>IF(P73&lt;=Q73,0,1)</f>
        <v>0</v>
      </c>
      <c r="Q74" s="137">
        <f>IF(Q73&lt;=P73,0,1)</f>
        <v>0</v>
      </c>
      <c r="R74" s="139"/>
      <c r="S74" s="46" t="s">
        <v>19</v>
      </c>
      <c r="T74" s="138"/>
      <c r="U74" s="48">
        <f>IF(R74&lt;=T74,0,1)</f>
        <v>0</v>
      </c>
      <c r="V74" s="48">
        <f>IF(T74&lt;=R74,0,1)</f>
        <v>0</v>
      </c>
      <c r="W74" s="49">
        <f>IF(W73&lt;=X73,0,1)</f>
        <v>0</v>
      </c>
      <c r="X74" s="137">
        <f>IF(X73&lt;=W73,0,1)</f>
        <v>0</v>
      </c>
      <c r="Y74" s="39"/>
      <c r="Z74" s="40"/>
      <c r="AA74" s="41"/>
      <c r="AB74" s="43"/>
      <c r="AC74" s="43"/>
      <c r="AD74" s="43"/>
      <c r="AE74" s="44"/>
      <c r="AF74" s="51">
        <f>SUM(D73:D75,K73:K75,R73:R75)</f>
        <v>0</v>
      </c>
      <c r="AG74" s="46" t="s">
        <v>19</v>
      </c>
      <c r="AH74" s="51">
        <f>SUM(F73:F75,M73:M75,T73:T75)</f>
        <v>0</v>
      </c>
      <c r="AI74" s="52">
        <f>SUM(I73,P73,W73)</f>
        <v>0</v>
      </c>
      <c r="AJ74" s="46" t="s">
        <v>19</v>
      </c>
      <c r="AK74" s="47">
        <f>J73+Q73+X73</f>
        <v>0</v>
      </c>
      <c r="AL74" s="52">
        <f>SUM(I74,P74,W74)</f>
        <v>0</v>
      </c>
      <c r="AM74" s="46" t="s">
        <v>19</v>
      </c>
      <c r="AN74" s="47">
        <f>SUM(J74,Q74,X74)</f>
        <v>0</v>
      </c>
      <c r="AO74" s="53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84"/>
    </row>
    <row r="75" spans="1:59" ht="13.5" thickBot="1">
      <c r="A75" s="2"/>
      <c r="B75" s="136"/>
      <c r="C75" s="135"/>
      <c r="D75" s="134"/>
      <c r="E75" s="62" t="s">
        <v>19</v>
      </c>
      <c r="F75" s="133"/>
      <c r="G75" s="64">
        <f t="shared" si="36"/>
        <v>0</v>
      </c>
      <c r="H75" s="64">
        <f t="shared" si="37"/>
        <v>0</v>
      </c>
      <c r="I75" s="65"/>
      <c r="J75" s="132"/>
      <c r="K75" s="134"/>
      <c r="L75" s="62" t="s">
        <v>19</v>
      </c>
      <c r="M75" s="133"/>
      <c r="N75" s="64">
        <f t="shared" si="38"/>
        <v>0</v>
      </c>
      <c r="O75" s="64">
        <f t="shared" si="39"/>
        <v>0</v>
      </c>
      <c r="P75" s="65"/>
      <c r="Q75" s="132"/>
      <c r="R75" s="134"/>
      <c r="S75" s="62" t="s">
        <v>19</v>
      </c>
      <c r="T75" s="133"/>
      <c r="U75" s="64">
        <f>IF(R75&lt;=T75,0,1)</f>
        <v>0</v>
      </c>
      <c r="V75" s="64">
        <f>IF(T75&lt;=R75,0,1)</f>
        <v>0</v>
      </c>
      <c r="W75" s="65"/>
      <c r="X75" s="132"/>
      <c r="Y75" s="55"/>
      <c r="Z75" s="56"/>
      <c r="AA75" s="57"/>
      <c r="AB75" s="59"/>
      <c r="AC75" s="59"/>
      <c r="AD75" s="59"/>
      <c r="AE75" s="60"/>
      <c r="AF75" s="67"/>
      <c r="AG75" s="67"/>
      <c r="AH75" s="68"/>
      <c r="AI75" s="67"/>
      <c r="AJ75" s="67"/>
      <c r="AK75" s="68"/>
      <c r="AL75" s="67"/>
      <c r="AM75" s="67"/>
      <c r="AN75" s="68"/>
      <c r="AO75" s="68"/>
      <c r="AR75">
        <f>IF(AL74&lt;AN74,1,0)</f>
        <v>0</v>
      </c>
      <c r="AS75">
        <f>IF(AL74&lt;AN74,1,0)</f>
        <v>0</v>
      </c>
      <c r="AT75">
        <f>IF(AL74&lt;AN74,1,0)</f>
        <v>0</v>
      </c>
      <c r="BG75" s="84"/>
    </row>
    <row r="76" spans="3:59" ht="12.75">
      <c r="C76" s="131"/>
      <c r="BG76" s="84"/>
    </row>
    <row r="77" spans="26:59" ht="13.5" thickBot="1">
      <c r="Z77" s="150"/>
      <c r="AR77" t="s">
        <v>0</v>
      </c>
      <c r="AU77" t="s">
        <v>1</v>
      </c>
      <c r="BG77" s="84"/>
    </row>
    <row r="78" spans="1:59" ht="15" thickBot="1">
      <c r="A78" s="2"/>
      <c r="B78" s="3" t="s">
        <v>2</v>
      </c>
      <c r="C78" s="4" t="s">
        <v>62</v>
      </c>
      <c r="D78" s="5"/>
      <c r="E78" s="6" t="str">
        <f>B80</f>
        <v>A</v>
      </c>
      <c r="F78" s="7"/>
      <c r="G78" s="8"/>
      <c r="H78" s="8"/>
      <c r="I78" s="8"/>
      <c r="J78" s="8"/>
      <c r="K78" s="5"/>
      <c r="L78" s="9" t="str">
        <f>B83</f>
        <v>B</v>
      </c>
      <c r="M78" s="10"/>
      <c r="N78" s="11"/>
      <c r="O78" s="11"/>
      <c r="P78" s="11"/>
      <c r="Q78" s="11"/>
      <c r="R78" s="12"/>
      <c r="S78" s="9" t="str">
        <f>B86</f>
        <v>C</v>
      </c>
      <c r="T78" s="10"/>
      <c r="U78" s="11"/>
      <c r="V78" s="11"/>
      <c r="W78" s="11"/>
      <c r="X78" s="10"/>
      <c r="Y78" s="12"/>
      <c r="Z78" s="149" t="s">
        <v>60</v>
      </c>
      <c r="AA78" s="10"/>
      <c r="AB78" s="11"/>
      <c r="AC78" s="11"/>
      <c r="AD78" s="11"/>
      <c r="AE78" s="10"/>
      <c r="AF78" s="11"/>
      <c r="AG78" s="14" t="s">
        <v>4</v>
      </c>
      <c r="AH78" s="10"/>
      <c r="AI78" s="12"/>
      <c r="AJ78" s="14" t="s">
        <v>5</v>
      </c>
      <c r="AK78" s="10"/>
      <c r="AL78" s="11"/>
      <c r="AM78" s="14" t="s">
        <v>6</v>
      </c>
      <c r="AN78" s="10"/>
      <c r="AO78" s="15" t="s">
        <v>7</v>
      </c>
      <c r="AQ78" s="16"/>
      <c r="AR78" s="16" t="s">
        <v>8</v>
      </c>
      <c r="AS78" s="16" t="s">
        <v>9</v>
      </c>
      <c r="AT78" s="16" t="s">
        <v>10</v>
      </c>
      <c r="AU78" s="16"/>
      <c r="AV78" s="16" t="s">
        <v>11</v>
      </c>
      <c r="AW78" s="16"/>
      <c r="AX78" s="16" t="s">
        <v>12</v>
      </c>
      <c r="AY78" s="16" t="s">
        <v>13</v>
      </c>
      <c r="AZ78" s="16" t="s">
        <v>14</v>
      </c>
      <c r="BA78" s="16" t="s">
        <v>15</v>
      </c>
      <c r="BB78" s="16" t="s">
        <v>16</v>
      </c>
      <c r="BC78" s="16" t="s">
        <v>17</v>
      </c>
      <c r="BD78" s="16" t="s">
        <v>61</v>
      </c>
      <c r="BE78" s="16" t="s">
        <v>18</v>
      </c>
      <c r="BG78" s="84"/>
    </row>
    <row r="79" spans="2:59" ht="12.75">
      <c r="B79" s="18"/>
      <c r="C79" s="19"/>
      <c r="D79" s="20"/>
      <c r="E79" s="21"/>
      <c r="F79" s="22"/>
      <c r="G79" s="23"/>
      <c r="H79" s="24"/>
      <c r="I79" s="25"/>
      <c r="J79" s="26"/>
      <c r="K79" s="27">
        <f>F82</f>
        <v>0</v>
      </c>
      <c r="L79" s="28" t="s">
        <v>19</v>
      </c>
      <c r="M79" s="29">
        <f>D82</f>
        <v>0</v>
      </c>
      <c r="N79" s="30">
        <f>IF(K79&lt;=M79,0,1)</f>
        <v>0</v>
      </c>
      <c r="O79" s="30">
        <f>IF(M79&lt;=K79,0,1)</f>
        <v>0</v>
      </c>
      <c r="P79" s="31">
        <f>SUM(N79:N81)</f>
        <v>0</v>
      </c>
      <c r="Q79" s="31">
        <f>SUM(O79:O81)</f>
        <v>0</v>
      </c>
      <c r="R79" s="27">
        <f>F85</f>
        <v>0</v>
      </c>
      <c r="S79" s="28" t="s">
        <v>19</v>
      </c>
      <c r="T79" s="29">
        <f>D85</f>
        <v>0</v>
      </c>
      <c r="U79" s="30">
        <f aca="true" t="shared" si="40" ref="U79:U84">IF(R79&lt;=T79,0,1)</f>
        <v>0</v>
      </c>
      <c r="V79" s="30">
        <f aca="true" t="shared" si="41" ref="V79:V84">IF(T79&lt;=R79,0,1)</f>
        <v>0</v>
      </c>
      <c r="W79" s="31">
        <f>SUM(U79:U81)</f>
        <v>0</v>
      </c>
      <c r="X79" s="142">
        <f>SUM(V79:V81)</f>
        <v>0</v>
      </c>
      <c r="Y79" s="27">
        <f>F88</f>
        <v>0</v>
      </c>
      <c r="Z79" s="28" t="s">
        <v>19</v>
      </c>
      <c r="AA79" s="29">
        <f>D88</f>
        <v>0</v>
      </c>
      <c r="AB79" s="30">
        <f aca="true" t="shared" si="42" ref="AB79:AB87">IF(Y79&lt;=AA79,0,1)</f>
        <v>0</v>
      </c>
      <c r="AC79" s="30">
        <f aca="true" t="shared" si="43" ref="AC79:AC87">IF(AA79&lt;=Y79,0,1)</f>
        <v>0</v>
      </c>
      <c r="AD79" s="31">
        <f>SUM(AB79:AB81)</f>
        <v>0</v>
      </c>
      <c r="AE79" s="142">
        <f>SUM(AC79:AC81)</f>
        <v>0</v>
      </c>
      <c r="AF79" s="33"/>
      <c r="AG79" s="33"/>
      <c r="AH79" s="34"/>
      <c r="AI79" s="35"/>
      <c r="AJ79" s="33"/>
      <c r="AK79" s="34"/>
      <c r="AL79" s="36"/>
      <c r="AM79" s="36"/>
      <c r="AN79" s="36"/>
      <c r="AO79" s="37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84"/>
    </row>
    <row r="80" spans="2:59" ht="12.75">
      <c r="B80" s="38" t="s">
        <v>8</v>
      </c>
      <c r="D80" s="39"/>
      <c r="E80" s="40"/>
      <c r="F80" s="41"/>
      <c r="G80" s="42"/>
      <c r="H80" s="43"/>
      <c r="I80" s="43"/>
      <c r="J80" s="44"/>
      <c r="K80" s="45">
        <f>F83</f>
        <v>0</v>
      </c>
      <c r="L80" s="46" t="s">
        <v>19</v>
      </c>
      <c r="M80" s="47">
        <f>D83</f>
        <v>0</v>
      </c>
      <c r="N80" s="48">
        <f>IF(K80&lt;=M80,0,1)</f>
        <v>0</v>
      </c>
      <c r="O80" s="48">
        <f>IF(M80&lt;=K80,0,1)</f>
        <v>0</v>
      </c>
      <c r="P80" s="49">
        <f>IF(P79&lt;=Q79,0,1)</f>
        <v>0</v>
      </c>
      <c r="Q80" s="49">
        <f>IF(Q79&lt;=P79,0,1)</f>
        <v>0</v>
      </c>
      <c r="R80" s="45">
        <f>F86</f>
        <v>0</v>
      </c>
      <c r="S80" s="46" t="s">
        <v>19</v>
      </c>
      <c r="T80" s="47">
        <f>D86</f>
        <v>0</v>
      </c>
      <c r="U80" s="48">
        <f t="shared" si="40"/>
        <v>0</v>
      </c>
      <c r="V80" s="48">
        <f t="shared" si="41"/>
        <v>0</v>
      </c>
      <c r="W80" s="49">
        <f>IF(W79&lt;=X79,0,1)</f>
        <v>0</v>
      </c>
      <c r="X80" s="137">
        <f>IF(X79&lt;=W79,0,1)</f>
        <v>0</v>
      </c>
      <c r="Y80" s="45">
        <f>F89</f>
        <v>0</v>
      </c>
      <c r="Z80" s="46" t="s">
        <v>19</v>
      </c>
      <c r="AA80" s="47">
        <f>D89</f>
        <v>0</v>
      </c>
      <c r="AB80" s="48">
        <f t="shared" si="42"/>
        <v>0</v>
      </c>
      <c r="AC80" s="48">
        <f t="shared" si="43"/>
        <v>0</v>
      </c>
      <c r="AD80" s="49">
        <f>IF(AD79&lt;=AE79,0,1)</f>
        <v>0</v>
      </c>
      <c r="AE80" s="137">
        <f>IF(AE79&lt;=AD79,0,1)</f>
        <v>0</v>
      </c>
      <c r="AF80" s="51">
        <f>SUM(K79:K81,R79:R81,Y79:Y81)</f>
        <v>0</v>
      </c>
      <c r="AG80" s="46" t="s">
        <v>19</v>
      </c>
      <c r="AH80" s="51">
        <f>SUM(M79:M81,T79:T81,AA79:AA81)</f>
        <v>0</v>
      </c>
      <c r="AI80" s="52">
        <f>SUM(P79,W79,AD79)</f>
        <v>0</v>
      </c>
      <c r="AJ80" s="46" t="s">
        <v>19</v>
      </c>
      <c r="AK80" s="47">
        <f>Q79+X79+AE79</f>
        <v>0</v>
      </c>
      <c r="AL80" s="52">
        <f>SUM(P80,W80,AD80)</f>
        <v>0</v>
      </c>
      <c r="AM80" s="46" t="s">
        <v>19</v>
      </c>
      <c r="AN80" s="47">
        <f>SUM(Q80,X80,AE80)</f>
        <v>0</v>
      </c>
      <c r="AO80" s="53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84"/>
    </row>
    <row r="81" spans="2:59" ht="13.5" thickBot="1">
      <c r="B81" s="77"/>
      <c r="C81" s="146"/>
      <c r="D81" s="55"/>
      <c r="E81" s="56"/>
      <c r="F81" s="57"/>
      <c r="G81" s="58"/>
      <c r="H81" s="59"/>
      <c r="I81" s="59"/>
      <c r="J81" s="60"/>
      <c r="K81" s="61">
        <f>F84</f>
        <v>0</v>
      </c>
      <c r="L81" s="62" t="s">
        <v>19</v>
      </c>
      <c r="M81" s="63">
        <f>D84</f>
        <v>0</v>
      </c>
      <c r="N81" s="64">
        <f>IF(K81&lt;=M81,0,1)</f>
        <v>0</v>
      </c>
      <c r="O81" s="64">
        <f>IF(M81&lt;=K81,0,1)</f>
        <v>0</v>
      </c>
      <c r="P81" s="65"/>
      <c r="Q81" s="65"/>
      <c r="R81" s="45">
        <f>F87</f>
        <v>0</v>
      </c>
      <c r="S81" s="46" t="s">
        <v>19</v>
      </c>
      <c r="T81" s="47">
        <f>D87</f>
        <v>0</v>
      </c>
      <c r="U81" s="64">
        <f t="shared" si="40"/>
        <v>0</v>
      </c>
      <c r="V81" s="64">
        <f t="shared" si="41"/>
        <v>0</v>
      </c>
      <c r="W81" s="65"/>
      <c r="X81" s="132"/>
      <c r="Y81" s="45">
        <f>F90</f>
        <v>0</v>
      </c>
      <c r="Z81" s="62" t="s">
        <v>19</v>
      </c>
      <c r="AA81" s="47">
        <f>D90</f>
        <v>0</v>
      </c>
      <c r="AB81" s="64">
        <f t="shared" si="42"/>
        <v>0</v>
      </c>
      <c r="AC81" s="64">
        <f t="shared" si="43"/>
        <v>0</v>
      </c>
      <c r="AD81" s="65"/>
      <c r="AE81" s="132"/>
      <c r="AF81" s="67"/>
      <c r="AG81" s="67"/>
      <c r="AH81" s="68"/>
      <c r="AI81" s="69"/>
      <c r="AJ81" s="67"/>
      <c r="AK81" s="68"/>
      <c r="AL81" s="70"/>
      <c r="AM81" s="70"/>
      <c r="AN81" s="70"/>
      <c r="AO81" s="71"/>
      <c r="AR81">
        <f>IF(AL80&lt;AN80,1,0)</f>
        <v>0</v>
      </c>
      <c r="AS81">
        <f>IF(AL80&lt;AN80,1,0)</f>
        <v>0</v>
      </c>
      <c r="AT81">
        <f>IF(AL80&lt;AN80,1,0)</f>
        <v>0</v>
      </c>
      <c r="BG81" s="84"/>
    </row>
    <row r="82" spans="2:59" ht="12.75">
      <c r="B82" s="147"/>
      <c r="C82" s="84"/>
      <c r="D82" s="27"/>
      <c r="E82" s="28" t="s">
        <v>19</v>
      </c>
      <c r="F82" s="73"/>
      <c r="G82" s="30">
        <f aca="true" t="shared" si="44" ref="G82:G90">IF(D82&lt;=F82,0,1)</f>
        <v>0</v>
      </c>
      <c r="H82" s="30">
        <f aca="true" t="shared" si="45" ref="H82:H90">IF(F82&lt;=D82,0,1)</f>
        <v>0</v>
      </c>
      <c r="I82" s="31">
        <f>SUM(G82:G84)</f>
        <v>0</v>
      </c>
      <c r="J82" s="31">
        <f>SUM(H82:H84)</f>
        <v>0</v>
      </c>
      <c r="K82" s="20"/>
      <c r="L82" s="21"/>
      <c r="M82" s="22"/>
      <c r="N82" s="23"/>
      <c r="O82" s="24"/>
      <c r="P82" s="25"/>
      <c r="Q82" s="26"/>
      <c r="R82" s="27">
        <f>M85</f>
        <v>0</v>
      </c>
      <c r="S82" s="28" t="s">
        <v>19</v>
      </c>
      <c r="T82" s="29">
        <f>K85</f>
        <v>0</v>
      </c>
      <c r="U82" s="30">
        <f t="shared" si="40"/>
        <v>0</v>
      </c>
      <c r="V82" s="30">
        <f t="shared" si="41"/>
        <v>0</v>
      </c>
      <c r="W82" s="31">
        <f>SUM(U82:U84)</f>
        <v>0</v>
      </c>
      <c r="X82" s="142">
        <f>SUM(V82:V84)</f>
        <v>0</v>
      </c>
      <c r="Y82" s="27">
        <f>M88</f>
        <v>0</v>
      </c>
      <c r="Z82" s="28" t="s">
        <v>19</v>
      </c>
      <c r="AA82" s="29">
        <f>K88</f>
        <v>0</v>
      </c>
      <c r="AB82" s="30">
        <f t="shared" si="42"/>
        <v>0</v>
      </c>
      <c r="AC82" s="30">
        <f t="shared" si="43"/>
        <v>0</v>
      </c>
      <c r="AD82" s="31">
        <f>SUM(AB82:AB84)</f>
        <v>0</v>
      </c>
      <c r="AE82" s="142">
        <f>SUM(AC82:AC84)</f>
        <v>0</v>
      </c>
      <c r="AF82" s="33"/>
      <c r="AG82" s="33"/>
      <c r="AH82" s="34"/>
      <c r="AI82" s="35"/>
      <c r="AJ82" s="33"/>
      <c r="AK82" s="34"/>
      <c r="AL82" s="51"/>
      <c r="AM82" s="51"/>
      <c r="AN82" s="51"/>
      <c r="AO82" s="53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84"/>
    </row>
    <row r="83" spans="2:59" ht="12.75">
      <c r="B83" s="38" t="s">
        <v>9</v>
      </c>
      <c r="D83" s="45"/>
      <c r="E83" s="46" t="s">
        <v>19</v>
      </c>
      <c r="F83" s="74"/>
      <c r="G83" s="48">
        <f t="shared" si="44"/>
        <v>0</v>
      </c>
      <c r="H83" s="48">
        <f t="shared" si="45"/>
        <v>0</v>
      </c>
      <c r="I83" s="49">
        <f>IF(I82&lt;=J82,0,1)</f>
        <v>0</v>
      </c>
      <c r="J83" s="49">
        <f>IF(J82&lt;=I82,0,1)</f>
        <v>0</v>
      </c>
      <c r="K83" s="39"/>
      <c r="L83" s="40"/>
      <c r="M83" s="41"/>
      <c r="N83" s="42"/>
      <c r="O83" s="43"/>
      <c r="P83" s="43"/>
      <c r="Q83" s="44"/>
      <c r="R83" s="45">
        <f>M86</f>
        <v>0</v>
      </c>
      <c r="S83" s="46" t="s">
        <v>19</v>
      </c>
      <c r="T83" s="47">
        <f>K86</f>
        <v>0</v>
      </c>
      <c r="U83" s="48">
        <f t="shared" si="40"/>
        <v>0</v>
      </c>
      <c r="V83" s="48">
        <f t="shared" si="41"/>
        <v>0</v>
      </c>
      <c r="W83" s="49">
        <f>IF(W82&lt;=X82,0,1)</f>
        <v>0</v>
      </c>
      <c r="X83" s="137">
        <f>IF(X82&lt;=W82,0,1)</f>
        <v>0</v>
      </c>
      <c r="Y83" s="45">
        <f>M89</f>
        <v>0</v>
      </c>
      <c r="Z83" s="46" t="s">
        <v>19</v>
      </c>
      <c r="AA83" s="47">
        <f>K89</f>
        <v>0</v>
      </c>
      <c r="AB83" s="48">
        <f t="shared" si="42"/>
        <v>0</v>
      </c>
      <c r="AC83" s="48">
        <f t="shared" si="43"/>
        <v>0</v>
      </c>
      <c r="AD83" s="49">
        <f>IF(AD82&lt;=AE82,0,1)</f>
        <v>0</v>
      </c>
      <c r="AE83" s="137">
        <f>IF(AE82&lt;=AD82,0,1)</f>
        <v>0</v>
      </c>
      <c r="AF83" s="51">
        <f>SUM(D82:D84,R82:R84,Y82:Y84)</f>
        <v>0</v>
      </c>
      <c r="AG83" s="46" t="s">
        <v>19</v>
      </c>
      <c r="AH83" s="51">
        <f>SUM(F82:F84,T82:T84,AA82:AA84)</f>
        <v>0</v>
      </c>
      <c r="AI83" s="52">
        <f>SUM(I82,W82,AD82)</f>
        <v>0</v>
      </c>
      <c r="AJ83" s="46" t="s">
        <v>19</v>
      </c>
      <c r="AK83" s="47">
        <f>J82+X82+AE82</f>
        <v>0</v>
      </c>
      <c r="AL83" s="52">
        <f>SUM(I83,W83,AD83)</f>
        <v>0</v>
      </c>
      <c r="AM83" s="46" t="s">
        <v>19</v>
      </c>
      <c r="AN83" s="47">
        <f>SUM(J83,X83,AE83)</f>
        <v>0</v>
      </c>
      <c r="AO83" s="53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84"/>
    </row>
    <row r="84" spans="2:59" ht="13.5" thickBot="1">
      <c r="B84" s="77"/>
      <c r="C84" s="148"/>
      <c r="D84" s="61"/>
      <c r="E84" s="62" t="s">
        <v>19</v>
      </c>
      <c r="F84" s="75"/>
      <c r="G84" s="64">
        <f t="shared" si="44"/>
        <v>0</v>
      </c>
      <c r="H84" s="64">
        <f t="shared" si="45"/>
        <v>0</v>
      </c>
      <c r="I84" s="65"/>
      <c r="J84" s="65"/>
      <c r="K84" s="55"/>
      <c r="L84" s="56"/>
      <c r="M84" s="57"/>
      <c r="N84" s="58"/>
      <c r="O84" s="59"/>
      <c r="P84" s="59"/>
      <c r="Q84" s="60"/>
      <c r="R84" s="61">
        <f>M87</f>
        <v>0</v>
      </c>
      <c r="S84" s="62" t="s">
        <v>19</v>
      </c>
      <c r="T84" s="63">
        <f>K87</f>
        <v>0</v>
      </c>
      <c r="U84" s="64">
        <f t="shared" si="40"/>
        <v>0</v>
      </c>
      <c r="V84" s="64">
        <f t="shared" si="41"/>
        <v>0</v>
      </c>
      <c r="W84" s="65"/>
      <c r="X84" s="132"/>
      <c r="Y84" s="45">
        <f>M90</f>
        <v>0</v>
      </c>
      <c r="Z84" s="62" t="s">
        <v>19</v>
      </c>
      <c r="AA84" s="47">
        <f>K90</f>
        <v>0</v>
      </c>
      <c r="AB84" s="64">
        <f t="shared" si="42"/>
        <v>0</v>
      </c>
      <c r="AC84" s="64">
        <f t="shared" si="43"/>
        <v>0</v>
      </c>
      <c r="AD84" s="65"/>
      <c r="AE84" s="132"/>
      <c r="AF84" s="67"/>
      <c r="AG84" s="67"/>
      <c r="AH84" s="68"/>
      <c r="AI84" s="76"/>
      <c r="AJ84" s="67"/>
      <c r="AK84" s="68"/>
      <c r="AL84" s="70"/>
      <c r="AM84" s="70"/>
      <c r="AN84" s="70"/>
      <c r="AO84" s="71"/>
      <c r="AR84">
        <f>IF(AL83&lt;AN83,1,0)</f>
        <v>0</v>
      </c>
      <c r="AS84">
        <f>IF(AL83&lt;AN83,1,0)</f>
        <v>0</v>
      </c>
      <c r="AT84">
        <f>IF(AL83&lt;AN83,1,0)</f>
        <v>0</v>
      </c>
      <c r="BG84" s="84"/>
    </row>
    <row r="85" spans="2:59" ht="12.75">
      <c r="B85" s="147"/>
      <c r="C85" s="84"/>
      <c r="D85" s="27"/>
      <c r="E85" s="28" t="s">
        <v>19</v>
      </c>
      <c r="F85" s="73"/>
      <c r="G85" s="30">
        <f t="shared" si="44"/>
        <v>0</v>
      </c>
      <c r="H85" s="30">
        <f t="shared" si="45"/>
        <v>0</v>
      </c>
      <c r="I85" s="31">
        <f>SUM(G85:G87)</f>
        <v>0</v>
      </c>
      <c r="J85" s="31">
        <f>SUM(H85:H87)</f>
        <v>0</v>
      </c>
      <c r="K85" s="27"/>
      <c r="L85" s="28" t="s">
        <v>19</v>
      </c>
      <c r="M85" s="73"/>
      <c r="N85" s="30">
        <f aca="true" t="shared" si="46" ref="N85:N90">IF(K85&lt;=M85,0,1)</f>
        <v>0</v>
      </c>
      <c r="O85" s="30">
        <f aca="true" t="shared" si="47" ref="O85:O90">IF(M85&lt;=K85,0,1)</f>
        <v>0</v>
      </c>
      <c r="P85" s="31">
        <f>SUM(N85:N87)</f>
        <v>0</v>
      </c>
      <c r="Q85" s="31">
        <f>SUM(O85:O87)</f>
        <v>0</v>
      </c>
      <c r="R85" s="20"/>
      <c r="S85" s="21"/>
      <c r="T85" s="22"/>
      <c r="U85" s="23"/>
      <c r="V85" s="24"/>
      <c r="W85" s="25"/>
      <c r="X85" s="26"/>
      <c r="Y85" s="27">
        <f>T88</f>
        <v>0</v>
      </c>
      <c r="Z85" s="28" t="s">
        <v>19</v>
      </c>
      <c r="AA85" s="29">
        <f>R88</f>
        <v>0</v>
      </c>
      <c r="AB85" s="30">
        <f t="shared" si="42"/>
        <v>0</v>
      </c>
      <c r="AC85" s="30">
        <f t="shared" si="43"/>
        <v>0</v>
      </c>
      <c r="AD85" s="31">
        <f>SUM(AB85:AB87)</f>
        <v>0</v>
      </c>
      <c r="AE85" s="142">
        <f>SUM(AC85:AC87)</f>
        <v>0</v>
      </c>
      <c r="AF85" s="33"/>
      <c r="AG85" s="33"/>
      <c r="AH85" s="34"/>
      <c r="AI85" s="35"/>
      <c r="AJ85" s="33"/>
      <c r="AK85" s="34"/>
      <c r="AL85" s="51"/>
      <c r="AM85" s="51"/>
      <c r="AN85" s="51"/>
      <c r="AO85" s="53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84"/>
    </row>
    <row r="86" spans="2:59" ht="12.75">
      <c r="B86" s="38" t="s">
        <v>10</v>
      </c>
      <c r="D86" s="45"/>
      <c r="E86" s="46" t="s">
        <v>19</v>
      </c>
      <c r="F86" s="74"/>
      <c r="G86" s="48">
        <f t="shared" si="44"/>
        <v>0</v>
      </c>
      <c r="H86" s="48">
        <f t="shared" si="45"/>
        <v>0</v>
      </c>
      <c r="I86" s="49">
        <f>IF(I85&lt;=J85,0,1)</f>
        <v>0</v>
      </c>
      <c r="J86" s="49">
        <f>IF(J85&lt;=I85,0,1)</f>
        <v>0</v>
      </c>
      <c r="K86" s="45"/>
      <c r="L86" s="46" t="s">
        <v>19</v>
      </c>
      <c r="M86" s="74"/>
      <c r="N86" s="48">
        <f t="shared" si="46"/>
        <v>0</v>
      </c>
      <c r="O86" s="48">
        <f t="shared" si="47"/>
        <v>0</v>
      </c>
      <c r="P86" s="49">
        <f>IF(P85&lt;=Q85,0,1)</f>
        <v>0</v>
      </c>
      <c r="Q86" s="49">
        <f>IF(Q85&lt;=P85,0,1)</f>
        <v>0</v>
      </c>
      <c r="R86" s="39"/>
      <c r="S86" s="40"/>
      <c r="T86" s="41"/>
      <c r="U86" s="42"/>
      <c r="V86" s="43"/>
      <c r="W86" s="43"/>
      <c r="X86" s="44"/>
      <c r="Y86" s="45">
        <f>T89</f>
        <v>0</v>
      </c>
      <c r="Z86" s="46" t="s">
        <v>19</v>
      </c>
      <c r="AA86" s="47">
        <f>R89</f>
        <v>0</v>
      </c>
      <c r="AB86" s="48">
        <f t="shared" si="42"/>
        <v>0</v>
      </c>
      <c r="AC86" s="48">
        <f t="shared" si="43"/>
        <v>0</v>
      </c>
      <c r="AD86" s="49">
        <f>IF(AD85&lt;=AE85,0,1)</f>
        <v>0</v>
      </c>
      <c r="AE86" s="137">
        <f>IF(AE85&lt;=AD85,0,1)</f>
        <v>0</v>
      </c>
      <c r="AF86" s="51">
        <f>SUM(D85:D87,K85:K87,Y85:Y87)</f>
        <v>0</v>
      </c>
      <c r="AG86" s="46" t="s">
        <v>19</v>
      </c>
      <c r="AH86" s="51">
        <f>SUM(F85:F87,M85:M87,AA85:AA87)</f>
        <v>0</v>
      </c>
      <c r="AI86" s="52">
        <f>SUM(I85,P85,AD85)</f>
        <v>0</v>
      </c>
      <c r="AJ86" s="46" t="s">
        <v>19</v>
      </c>
      <c r="AK86" s="47">
        <f>J85+Q85+AE85</f>
        <v>0</v>
      </c>
      <c r="AL86" s="52">
        <f>SUM(I86,P86,AD86)</f>
        <v>0</v>
      </c>
      <c r="AM86" s="46" t="s">
        <v>19</v>
      </c>
      <c r="AN86" s="47">
        <f>SUM(J86,Q86,AE86)</f>
        <v>0</v>
      </c>
      <c r="AO86" s="53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20</v>
      </c>
      <c r="BG86" s="84"/>
    </row>
    <row r="87" spans="1:59" ht="13.5" thickBot="1">
      <c r="A87" s="2"/>
      <c r="B87" s="77"/>
      <c r="C87" s="146"/>
      <c r="D87" s="61"/>
      <c r="E87" s="62" t="s">
        <v>19</v>
      </c>
      <c r="F87" s="75"/>
      <c r="G87" s="64">
        <f t="shared" si="44"/>
        <v>0</v>
      </c>
      <c r="H87" s="64">
        <f t="shared" si="45"/>
        <v>0</v>
      </c>
      <c r="I87" s="65"/>
      <c r="J87" s="132"/>
      <c r="K87" s="145"/>
      <c r="L87" s="62" t="s">
        <v>19</v>
      </c>
      <c r="M87" s="75"/>
      <c r="N87" s="64">
        <f t="shared" si="46"/>
        <v>0</v>
      </c>
      <c r="O87" s="64">
        <f t="shared" si="47"/>
        <v>0</v>
      </c>
      <c r="P87" s="65"/>
      <c r="Q87" s="132"/>
      <c r="R87" s="55"/>
      <c r="S87" s="56"/>
      <c r="T87" s="57"/>
      <c r="U87" s="59"/>
      <c r="V87" s="59"/>
      <c r="W87" s="59"/>
      <c r="X87" s="60"/>
      <c r="Y87" s="45">
        <f>T90</f>
        <v>0</v>
      </c>
      <c r="Z87" s="62" t="s">
        <v>19</v>
      </c>
      <c r="AA87" s="47">
        <f>R90</f>
        <v>0</v>
      </c>
      <c r="AB87" s="64">
        <f t="shared" si="42"/>
        <v>0</v>
      </c>
      <c r="AC87" s="64">
        <f t="shared" si="43"/>
        <v>0</v>
      </c>
      <c r="AD87" s="65"/>
      <c r="AE87" s="132"/>
      <c r="AF87" s="67"/>
      <c r="AG87" s="67"/>
      <c r="AH87" s="68"/>
      <c r="AI87" s="69"/>
      <c r="AJ87" s="67"/>
      <c r="AK87" s="68"/>
      <c r="AL87" s="70"/>
      <c r="AM87" s="70"/>
      <c r="AN87" s="70"/>
      <c r="AO87" s="71"/>
      <c r="AR87">
        <f>IF(AL86&lt;AN86,1,0)</f>
        <v>0</v>
      </c>
      <c r="AS87">
        <f>IF(AL86&lt;AN86,1,0)</f>
        <v>0</v>
      </c>
      <c r="AT87">
        <f>IF(AL86&lt;AN86,1,0)</f>
        <v>0</v>
      </c>
      <c r="BG87" s="84"/>
    </row>
    <row r="88" spans="1:59" ht="12.75">
      <c r="A88" s="2"/>
      <c r="B88" s="144"/>
      <c r="C88" s="143"/>
      <c r="D88" s="45"/>
      <c r="E88" s="28" t="s">
        <v>19</v>
      </c>
      <c r="F88" s="138"/>
      <c r="G88" s="30">
        <f t="shared" si="44"/>
        <v>0</v>
      </c>
      <c r="H88" s="30">
        <f t="shared" si="45"/>
        <v>0</v>
      </c>
      <c r="I88" s="31">
        <f>SUM(G88:G90)</f>
        <v>0</v>
      </c>
      <c r="J88" s="142">
        <f>SUM(H88:H90)</f>
        <v>0</v>
      </c>
      <c r="K88" s="139"/>
      <c r="L88" s="28" t="s">
        <v>19</v>
      </c>
      <c r="M88" s="138"/>
      <c r="N88" s="30">
        <f t="shared" si="46"/>
        <v>0</v>
      </c>
      <c r="O88" s="30">
        <f t="shared" si="47"/>
        <v>0</v>
      </c>
      <c r="P88" s="31">
        <f>SUM(N88:N90)</f>
        <v>0</v>
      </c>
      <c r="Q88" s="142">
        <f>SUM(O88:O90)</f>
        <v>0</v>
      </c>
      <c r="R88" s="139"/>
      <c r="S88" s="28" t="s">
        <v>19</v>
      </c>
      <c r="T88" s="138"/>
      <c r="U88" s="30">
        <f>IF(R88&lt;=T88,0,1)</f>
        <v>0</v>
      </c>
      <c r="V88" s="30">
        <f>IF(T88&lt;=R88,0,1)</f>
        <v>0</v>
      </c>
      <c r="W88" s="31">
        <f>SUM(U88:U90)</f>
        <v>0</v>
      </c>
      <c r="X88" s="142">
        <f>SUM(V88:V90)</f>
        <v>0</v>
      </c>
      <c r="Y88" s="20"/>
      <c r="Z88" s="21"/>
      <c r="AA88" s="22"/>
      <c r="AB88" s="24"/>
      <c r="AC88" s="24"/>
      <c r="AD88" s="24"/>
      <c r="AE88" s="26"/>
      <c r="AF88" s="76"/>
      <c r="AG88" s="76"/>
      <c r="AH88" s="34"/>
      <c r="AI88" s="76"/>
      <c r="AJ88" s="76"/>
      <c r="AK88" s="34"/>
      <c r="AL88" s="76"/>
      <c r="AM88" s="76"/>
      <c r="AN88" s="34"/>
      <c r="AO88" s="34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84"/>
    </row>
    <row r="89" spans="1:59" ht="12.75">
      <c r="A89" s="2"/>
      <c r="B89" s="141" t="s">
        <v>60</v>
      </c>
      <c r="D89" s="45"/>
      <c r="E89" s="46" t="s">
        <v>19</v>
      </c>
      <c r="F89" s="138"/>
      <c r="G89" s="48">
        <f t="shared" si="44"/>
        <v>0</v>
      </c>
      <c r="H89" s="48">
        <f t="shared" si="45"/>
        <v>0</v>
      </c>
      <c r="I89" s="49">
        <f>IF(I88&lt;=J88,0,1)</f>
        <v>0</v>
      </c>
      <c r="J89" s="137">
        <f>IF(J88&lt;=I88,0,1)</f>
        <v>0</v>
      </c>
      <c r="K89" s="140"/>
      <c r="L89" s="46" t="s">
        <v>19</v>
      </c>
      <c r="M89" s="138"/>
      <c r="N89" s="48">
        <f t="shared" si="46"/>
        <v>0</v>
      </c>
      <c r="O89" s="48">
        <f t="shared" si="47"/>
        <v>0</v>
      </c>
      <c r="P89" s="49">
        <f>IF(P88&lt;=Q88,0,1)</f>
        <v>0</v>
      </c>
      <c r="Q89" s="137">
        <f>IF(Q88&lt;=P88,0,1)</f>
        <v>0</v>
      </c>
      <c r="R89" s="139"/>
      <c r="S89" s="46" t="s">
        <v>19</v>
      </c>
      <c r="T89" s="138"/>
      <c r="U89" s="48">
        <f>IF(R89&lt;=T89,0,1)</f>
        <v>0</v>
      </c>
      <c r="V89" s="48">
        <f>IF(T89&lt;=R89,0,1)</f>
        <v>0</v>
      </c>
      <c r="W89" s="49">
        <f>IF(W88&lt;=X88,0,1)</f>
        <v>0</v>
      </c>
      <c r="X89" s="137">
        <f>IF(X88&lt;=W88,0,1)</f>
        <v>0</v>
      </c>
      <c r="Y89" s="39"/>
      <c r="Z89" s="40"/>
      <c r="AA89" s="41"/>
      <c r="AB89" s="43"/>
      <c r="AC89" s="43"/>
      <c r="AD89" s="43"/>
      <c r="AE89" s="44"/>
      <c r="AF89" s="51">
        <f>SUM(D88:D90,K88:K90,R88:R90)</f>
        <v>0</v>
      </c>
      <c r="AG89" s="46" t="s">
        <v>19</v>
      </c>
      <c r="AH89" s="51">
        <f>SUM(F88:F90,M88:M90,T88:T90)</f>
        <v>0</v>
      </c>
      <c r="AI89" s="52">
        <f>SUM(I88,P88,W88)</f>
        <v>0</v>
      </c>
      <c r="AJ89" s="46" t="s">
        <v>19</v>
      </c>
      <c r="AK89" s="47">
        <f>J88+Q88+X88</f>
        <v>0</v>
      </c>
      <c r="AL89" s="52">
        <f>SUM(I89,P89,W89)</f>
        <v>0</v>
      </c>
      <c r="AM89" s="46" t="s">
        <v>19</v>
      </c>
      <c r="AN89" s="47">
        <f>SUM(J89,Q89,X89)</f>
        <v>0</v>
      </c>
      <c r="AO89" s="53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84"/>
    </row>
    <row r="90" spans="1:59" ht="13.5" thickBot="1">
      <c r="A90" s="2"/>
      <c r="B90" s="136"/>
      <c r="C90" s="135"/>
      <c r="D90" s="134"/>
      <c r="E90" s="62" t="s">
        <v>19</v>
      </c>
      <c r="F90" s="133"/>
      <c r="G90" s="64">
        <f t="shared" si="44"/>
        <v>0</v>
      </c>
      <c r="H90" s="64">
        <f t="shared" si="45"/>
        <v>0</v>
      </c>
      <c r="I90" s="65"/>
      <c r="J90" s="132"/>
      <c r="K90" s="134"/>
      <c r="L90" s="62" t="s">
        <v>19</v>
      </c>
      <c r="M90" s="133"/>
      <c r="N90" s="64">
        <f t="shared" si="46"/>
        <v>0</v>
      </c>
      <c r="O90" s="64">
        <f t="shared" si="47"/>
        <v>0</v>
      </c>
      <c r="P90" s="65"/>
      <c r="Q90" s="132"/>
      <c r="R90" s="134"/>
      <c r="S90" s="62" t="s">
        <v>19</v>
      </c>
      <c r="T90" s="133"/>
      <c r="U90" s="64">
        <f>IF(R90&lt;=T90,0,1)</f>
        <v>0</v>
      </c>
      <c r="V90" s="64">
        <f>IF(T90&lt;=R90,0,1)</f>
        <v>0</v>
      </c>
      <c r="W90" s="65"/>
      <c r="X90" s="132"/>
      <c r="Y90" s="55"/>
      <c r="Z90" s="56"/>
      <c r="AA90" s="57"/>
      <c r="AB90" s="59"/>
      <c r="AC90" s="59"/>
      <c r="AD90" s="59"/>
      <c r="AE90" s="60"/>
      <c r="AF90" s="67"/>
      <c r="AG90" s="67"/>
      <c r="AH90" s="68"/>
      <c r="AI90" s="67"/>
      <c r="AJ90" s="67"/>
      <c r="AK90" s="68"/>
      <c r="AL90" s="67"/>
      <c r="AM90" s="67"/>
      <c r="AN90" s="68"/>
      <c r="AO90" s="68"/>
      <c r="AR90">
        <f>IF(AL89&lt;AN89,1,0)</f>
        <v>0</v>
      </c>
      <c r="AS90">
        <f>IF(AL89&lt;AN89,1,0)</f>
        <v>0</v>
      </c>
      <c r="AT90">
        <f>IF(AL89&lt;AN89,1,0)</f>
        <v>0</v>
      </c>
      <c r="BG90" s="84"/>
    </row>
    <row r="91" spans="3:59" ht="12.75">
      <c r="C91" s="131"/>
      <c r="BG91" s="84"/>
    </row>
    <row r="92" spans="26:59" ht="13.5" thickBot="1">
      <c r="Z92" s="150"/>
      <c r="AR92" t="s">
        <v>0</v>
      </c>
      <c r="AU92" t="s">
        <v>1</v>
      </c>
      <c r="BG92" s="84"/>
    </row>
    <row r="93" spans="1:59" ht="15" thickBot="1">
      <c r="A93" s="2"/>
      <c r="B93" s="3" t="s">
        <v>2</v>
      </c>
      <c r="C93" s="4" t="s">
        <v>62</v>
      </c>
      <c r="D93" s="5"/>
      <c r="E93" s="6" t="str">
        <f>B95</f>
        <v>A</v>
      </c>
      <c r="F93" s="7"/>
      <c r="G93" s="8"/>
      <c r="H93" s="8"/>
      <c r="I93" s="8"/>
      <c r="J93" s="8"/>
      <c r="K93" s="5"/>
      <c r="L93" s="9" t="str">
        <f>B98</f>
        <v>B</v>
      </c>
      <c r="M93" s="10"/>
      <c r="N93" s="11"/>
      <c r="O93" s="11"/>
      <c r="P93" s="11"/>
      <c r="Q93" s="11"/>
      <c r="R93" s="12"/>
      <c r="S93" s="9" t="str">
        <f>B101</f>
        <v>C</v>
      </c>
      <c r="T93" s="10"/>
      <c r="U93" s="11"/>
      <c r="V93" s="11"/>
      <c r="W93" s="11"/>
      <c r="X93" s="10"/>
      <c r="Y93" s="12"/>
      <c r="Z93" s="149" t="s">
        <v>60</v>
      </c>
      <c r="AA93" s="10"/>
      <c r="AB93" s="11"/>
      <c r="AC93" s="11"/>
      <c r="AD93" s="11"/>
      <c r="AE93" s="10"/>
      <c r="AF93" s="11"/>
      <c r="AG93" s="14" t="s">
        <v>4</v>
      </c>
      <c r="AH93" s="10"/>
      <c r="AI93" s="12"/>
      <c r="AJ93" s="14" t="s">
        <v>5</v>
      </c>
      <c r="AK93" s="10"/>
      <c r="AL93" s="11"/>
      <c r="AM93" s="14" t="s">
        <v>6</v>
      </c>
      <c r="AN93" s="10"/>
      <c r="AO93" s="15" t="s">
        <v>7</v>
      </c>
      <c r="AQ93" s="16"/>
      <c r="AR93" s="16" t="s">
        <v>8</v>
      </c>
      <c r="AS93" s="16" t="s">
        <v>9</v>
      </c>
      <c r="AT93" s="16" t="s">
        <v>10</v>
      </c>
      <c r="AU93" s="16"/>
      <c r="AV93" s="16" t="s">
        <v>11</v>
      </c>
      <c r="AW93" s="16"/>
      <c r="AX93" s="16" t="s">
        <v>12</v>
      </c>
      <c r="AY93" s="16" t="s">
        <v>13</v>
      </c>
      <c r="AZ93" s="16" t="s">
        <v>14</v>
      </c>
      <c r="BA93" s="16" t="s">
        <v>15</v>
      </c>
      <c r="BB93" s="16" t="s">
        <v>16</v>
      </c>
      <c r="BC93" s="16" t="s">
        <v>17</v>
      </c>
      <c r="BD93" s="16" t="s">
        <v>61</v>
      </c>
      <c r="BE93" s="16" t="s">
        <v>18</v>
      </c>
      <c r="BG93" s="84"/>
    </row>
    <row r="94" spans="2:59" ht="12.75">
      <c r="B94" s="18"/>
      <c r="C94" s="19"/>
      <c r="D94" s="20"/>
      <c r="E94" s="21"/>
      <c r="F94" s="22"/>
      <c r="G94" s="23"/>
      <c r="H94" s="24"/>
      <c r="I94" s="25"/>
      <c r="J94" s="26"/>
      <c r="K94" s="27">
        <f>F97</f>
        <v>0</v>
      </c>
      <c r="L94" s="28" t="s">
        <v>19</v>
      </c>
      <c r="M94" s="29">
        <f>D97</f>
        <v>0</v>
      </c>
      <c r="N94" s="30">
        <f>IF(K94&lt;=M94,0,1)</f>
        <v>0</v>
      </c>
      <c r="O94" s="30">
        <f>IF(M94&lt;=K94,0,1)</f>
        <v>0</v>
      </c>
      <c r="P94" s="31">
        <f>SUM(N94:N96)</f>
        <v>0</v>
      </c>
      <c r="Q94" s="31">
        <f>SUM(O94:O96)</f>
        <v>0</v>
      </c>
      <c r="R94" s="27">
        <f>F100</f>
        <v>0</v>
      </c>
      <c r="S94" s="28" t="s">
        <v>19</v>
      </c>
      <c r="T94" s="29">
        <f>D100</f>
        <v>0</v>
      </c>
      <c r="U94" s="30">
        <f aca="true" t="shared" si="48" ref="U94:U99">IF(R94&lt;=T94,0,1)</f>
        <v>0</v>
      </c>
      <c r="V94" s="30">
        <f aca="true" t="shared" si="49" ref="V94:V99">IF(T94&lt;=R94,0,1)</f>
        <v>0</v>
      </c>
      <c r="W94" s="31">
        <f>SUM(U94:U96)</f>
        <v>0</v>
      </c>
      <c r="X94" s="142">
        <f>SUM(V94:V96)</f>
        <v>0</v>
      </c>
      <c r="Y94" s="27">
        <f>F103</f>
        <v>0</v>
      </c>
      <c r="Z94" s="28" t="s">
        <v>19</v>
      </c>
      <c r="AA94" s="29">
        <f>D103</f>
        <v>0</v>
      </c>
      <c r="AB94" s="30">
        <f aca="true" t="shared" si="50" ref="AB94:AB102">IF(Y94&lt;=AA94,0,1)</f>
        <v>0</v>
      </c>
      <c r="AC94" s="30">
        <f aca="true" t="shared" si="51" ref="AC94:AC102">IF(AA94&lt;=Y94,0,1)</f>
        <v>0</v>
      </c>
      <c r="AD94" s="31">
        <f>SUM(AB94:AB96)</f>
        <v>0</v>
      </c>
      <c r="AE94" s="142">
        <f>SUM(AC94:AC96)</f>
        <v>0</v>
      </c>
      <c r="AF94" s="33"/>
      <c r="AG94" s="33"/>
      <c r="AH94" s="34"/>
      <c r="AI94" s="35"/>
      <c r="AJ94" s="33"/>
      <c r="AK94" s="34"/>
      <c r="AL94" s="36"/>
      <c r="AM94" s="36"/>
      <c r="AN94" s="36"/>
      <c r="AO94" s="37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84"/>
    </row>
    <row r="95" spans="2:59" ht="12.75">
      <c r="B95" s="38" t="s">
        <v>8</v>
      </c>
      <c r="D95" s="39"/>
      <c r="E95" s="40"/>
      <c r="F95" s="41"/>
      <c r="G95" s="42"/>
      <c r="H95" s="43"/>
      <c r="I95" s="43"/>
      <c r="J95" s="44"/>
      <c r="K95" s="45">
        <f>F98</f>
        <v>0</v>
      </c>
      <c r="L95" s="46" t="s">
        <v>19</v>
      </c>
      <c r="M95" s="47">
        <f>D98</f>
        <v>0</v>
      </c>
      <c r="N95" s="48">
        <f>IF(K95&lt;=M95,0,1)</f>
        <v>0</v>
      </c>
      <c r="O95" s="48">
        <f>IF(M95&lt;=K95,0,1)</f>
        <v>0</v>
      </c>
      <c r="P95" s="49">
        <f>IF(P94&lt;=Q94,0,1)</f>
        <v>0</v>
      </c>
      <c r="Q95" s="49">
        <f>IF(Q94&lt;=P94,0,1)</f>
        <v>0</v>
      </c>
      <c r="R95" s="45">
        <f>F101</f>
        <v>0</v>
      </c>
      <c r="S95" s="46" t="s">
        <v>19</v>
      </c>
      <c r="T95" s="47">
        <f>D101</f>
        <v>0</v>
      </c>
      <c r="U95" s="48">
        <f t="shared" si="48"/>
        <v>0</v>
      </c>
      <c r="V95" s="48">
        <f t="shared" si="49"/>
        <v>0</v>
      </c>
      <c r="W95" s="49">
        <f>IF(W94&lt;=X94,0,1)</f>
        <v>0</v>
      </c>
      <c r="X95" s="137">
        <f>IF(X94&lt;=W94,0,1)</f>
        <v>0</v>
      </c>
      <c r="Y95" s="45">
        <f>F104</f>
        <v>0</v>
      </c>
      <c r="Z95" s="46" t="s">
        <v>19</v>
      </c>
      <c r="AA95" s="47">
        <f>D104</f>
        <v>0</v>
      </c>
      <c r="AB95" s="48">
        <f t="shared" si="50"/>
        <v>0</v>
      </c>
      <c r="AC95" s="48">
        <f t="shared" si="51"/>
        <v>0</v>
      </c>
      <c r="AD95" s="49">
        <f>IF(AD94&lt;=AE94,0,1)</f>
        <v>0</v>
      </c>
      <c r="AE95" s="137">
        <f>IF(AE94&lt;=AD94,0,1)</f>
        <v>0</v>
      </c>
      <c r="AF95" s="51">
        <f>SUM(K94:K96,R94:R96,Y94:Y96)</f>
        <v>0</v>
      </c>
      <c r="AG95" s="46" t="s">
        <v>19</v>
      </c>
      <c r="AH95" s="51">
        <f>SUM(M94:M96,T94:T96,AA94:AA96)</f>
        <v>0</v>
      </c>
      <c r="AI95" s="52">
        <f>SUM(P94,W94,AD94)</f>
        <v>0</v>
      </c>
      <c r="AJ95" s="46" t="s">
        <v>19</v>
      </c>
      <c r="AK95" s="47">
        <f>Q94+X94+AE94</f>
        <v>0</v>
      </c>
      <c r="AL95" s="52">
        <f>SUM(P95,W95,AD95)</f>
        <v>0</v>
      </c>
      <c r="AM95" s="46" t="s">
        <v>19</v>
      </c>
      <c r="AN95" s="47">
        <f>SUM(Q95,X95,AE95)</f>
        <v>0</v>
      </c>
      <c r="AO95" s="53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84"/>
    </row>
    <row r="96" spans="2:59" ht="13.5" thickBot="1">
      <c r="B96" s="77"/>
      <c r="C96" s="146"/>
      <c r="D96" s="55"/>
      <c r="E96" s="56"/>
      <c r="F96" s="57"/>
      <c r="G96" s="58"/>
      <c r="H96" s="59"/>
      <c r="I96" s="59"/>
      <c r="J96" s="60"/>
      <c r="K96" s="61">
        <f>F99</f>
        <v>0</v>
      </c>
      <c r="L96" s="62" t="s">
        <v>19</v>
      </c>
      <c r="M96" s="63">
        <f>D99</f>
        <v>0</v>
      </c>
      <c r="N96" s="64">
        <f>IF(K96&lt;=M96,0,1)</f>
        <v>0</v>
      </c>
      <c r="O96" s="64">
        <f>IF(M96&lt;=K96,0,1)</f>
        <v>0</v>
      </c>
      <c r="P96" s="65"/>
      <c r="Q96" s="65"/>
      <c r="R96" s="45">
        <f>F102</f>
        <v>0</v>
      </c>
      <c r="S96" s="46" t="s">
        <v>19</v>
      </c>
      <c r="T96" s="47">
        <f>D102</f>
        <v>0</v>
      </c>
      <c r="U96" s="64">
        <f t="shared" si="48"/>
        <v>0</v>
      </c>
      <c r="V96" s="64">
        <f t="shared" si="49"/>
        <v>0</v>
      </c>
      <c r="W96" s="65"/>
      <c r="X96" s="132"/>
      <c r="Y96" s="45">
        <f>F105</f>
        <v>0</v>
      </c>
      <c r="Z96" s="62" t="s">
        <v>19</v>
      </c>
      <c r="AA96" s="47">
        <f>D105</f>
        <v>0</v>
      </c>
      <c r="AB96" s="64">
        <f t="shared" si="50"/>
        <v>0</v>
      </c>
      <c r="AC96" s="64">
        <f t="shared" si="51"/>
        <v>0</v>
      </c>
      <c r="AD96" s="65"/>
      <c r="AE96" s="132"/>
      <c r="AF96" s="67"/>
      <c r="AG96" s="67"/>
      <c r="AH96" s="68"/>
      <c r="AI96" s="69"/>
      <c r="AJ96" s="67"/>
      <c r="AK96" s="68"/>
      <c r="AL96" s="70"/>
      <c r="AM96" s="70"/>
      <c r="AN96" s="70"/>
      <c r="AO96" s="71"/>
      <c r="AR96">
        <f>IF(AL95&lt;AN95,1,0)</f>
        <v>0</v>
      </c>
      <c r="AS96">
        <f>IF(AL95&lt;AN95,1,0)</f>
        <v>0</v>
      </c>
      <c r="AT96">
        <f>IF(AL95&lt;AN95,1,0)</f>
        <v>0</v>
      </c>
      <c r="BG96" s="84"/>
    </row>
    <row r="97" spans="2:59" ht="12.75">
      <c r="B97" s="147"/>
      <c r="C97" s="84"/>
      <c r="D97" s="27"/>
      <c r="E97" s="28" t="s">
        <v>19</v>
      </c>
      <c r="F97" s="73"/>
      <c r="G97" s="30">
        <f aca="true" t="shared" si="52" ref="G97:G105">IF(D97&lt;=F97,0,1)</f>
        <v>0</v>
      </c>
      <c r="H97" s="30">
        <f aca="true" t="shared" si="53" ref="H97:H105">IF(F97&lt;=D97,0,1)</f>
        <v>0</v>
      </c>
      <c r="I97" s="31">
        <f>SUM(G97:G99)</f>
        <v>0</v>
      </c>
      <c r="J97" s="31">
        <f>SUM(H97:H99)</f>
        <v>0</v>
      </c>
      <c r="K97" s="20"/>
      <c r="L97" s="21"/>
      <c r="M97" s="22"/>
      <c r="N97" s="23"/>
      <c r="O97" s="24"/>
      <c r="P97" s="25"/>
      <c r="Q97" s="26"/>
      <c r="R97" s="27">
        <f>M100</f>
        <v>0</v>
      </c>
      <c r="S97" s="28" t="s">
        <v>19</v>
      </c>
      <c r="T97" s="29">
        <f>K100</f>
        <v>0</v>
      </c>
      <c r="U97" s="30">
        <f t="shared" si="48"/>
        <v>0</v>
      </c>
      <c r="V97" s="30">
        <f t="shared" si="49"/>
        <v>0</v>
      </c>
      <c r="W97" s="31">
        <f>SUM(U97:U99)</f>
        <v>0</v>
      </c>
      <c r="X97" s="142">
        <f>SUM(V97:V99)</f>
        <v>0</v>
      </c>
      <c r="Y97" s="27">
        <f>M103</f>
        <v>0</v>
      </c>
      <c r="Z97" s="28" t="s">
        <v>19</v>
      </c>
      <c r="AA97" s="29">
        <f>K103</f>
        <v>0</v>
      </c>
      <c r="AB97" s="30">
        <f t="shared" si="50"/>
        <v>0</v>
      </c>
      <c r="AC97" s="30">
        <f t="shared" si="51"/>
        <v>0</v>
      </c>
      <c r="AD97" s="31">
        <f>SUM(AB97:AB99)</f>
        <v>0</v>
      </c>
      <c r="AE97" s="142">
        <f>SUM(AC97:AC99)</f>
        <v>0</v>
      </c>
      <c r="AF97" s="33"/>
      <c r="AG97" s="33"/>
      <c r="AH97" s="34"/>
      <c r="AI97" s="35"/>
      <c r="AJ97" s="33"/>
      <c r="AK97" s="34"/>
      <c r="AL97" s="51"/>
      <c r="AM97" s="51"/>
      <c r="AN97" s="51"/>
      <c r="AO97" s="53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84"/>
    </row>
    <row r="98" spans="2:59" ht="12.75">
      <c r="B98" s="38" t="s">
        <v>9</v>
      </c>
      <c r="D98" s="45"/>
      <c r="E98" s="46" t="s">
        <v>19</v>
      </c>
      <c r="F98" s="74"/>
      <c r="G98" s="48">
        <f t="shared" si="52"/>
        <v>0</v>
      </c>
      <c r="H98" s="48">
        <f t="shared" si="53"/>
        <v>0</v>
      </c>
      <c r="I98" s="49">
        <f>IF(I97&lt;=J97,0,1)</f>
        <v>0</v>
      </c>
      <c r="J98" s="49">
        <f>IF(J97&lt;=I97,0,1)</f>
        <v>0</v>
      </c>
      <c r="K98" s="39"/>
      <c r="L98" s="40"/>
      <c r="M98" s="41"/>
      <c r="N98" s="42"/>
      <c r="O98" s="43"/>
      <c r="P98" s="43"/>
      <c r="Q98" s="44"/>
      <c r="R98" s="45">
        <f>M101</f>
        <v>0</v>
      </c>
      <c r="S98" s="46" t="s">
        <v>19</v>
      </c>
      <c r="T98" s="47">
        <f>K101</f>
        <v>0</v>
      </c>
      <c r="U98" s="48">
        <f t="shared" si="48"/>
        <v>0</v>
      </c>
      <c r="V98" s="48">
        <f t="shared" si="49"/>
        <v>0</v>
      </c>
      <c r="W98" s="49">
        <f>IF(W97&lt;=X97,0,1)</f>
        <v>0</v>
      </c>
      <c r="X98" s="137">
        <f>IF(X97&lt;=W97,0,1)</f>
        <v>0</v>
      </c>
      <c r="Y98" s="45">
        <f>M104</f>
        <v>0</v>
      </c>
      <c r="Z98" s="46" t="s">
        <v>19</v>
      </c>
      <c r="AA98" s="47">
        <f>K104</f>
        <v>0</v>
      </c>
      <c r="AB98" s="48">
        <f t="shared" si="50"/>
        <v>0</v>
      </c>
      <c r="AC98" s="48">
        <f t="shared" si="51"/>
        <v>0</v>
      </c>
      <c r="AD98" s="49">
        <f>IF(AD97&lt;=AE97,0,1)</f>
        <v>0</v>
      </c>
      <c r="AE98" s="137">
        <f>IF(AE97&lt;=AD97,0,1)</f>
        <v>0</v>
      </c>
      <c r="AF98" s="51">
        <f>SUM(D97:D99,R97:R99,Y97:Y99)</f>
        <v>0</v>
      </c>
      <c r="AG98" s="46" t="s">
        <v>19</v>
      </c>
      <c r="AH98" s="51">
        <f>SUM(F97:F99,T97:T99,AA97:AA99)</f>
        <v>0</v>
      </c>
      <c r="AI98" s="52">
        <f>SUM(I97,W97,AD97)</f>
        <v>0</v>
      </c>
      <c r="AJ98" s="46" t="s">
        <v>19</v>
      </c>
      <c r="AK98" s="47">
        <f>J97+X97+AE97</f>
        <v>0</v>
      </c>
      <c r="AL98" s="52">
        <f>SUM(I98,W98,AD98)</f>
        <v>0</v>
      </c>
      <c r="AM98" s="46" t="s">
        <v>19</v>
      </c>
      <c r="AN98" s="47">
        <f>SUM(J98,X98,AE98)</f>
        <v>0</v>
      </c>
      <c r="AO98" s="53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84"/>
    </row>
    <row r="99" spans="2:59" ht="13.5" thickBot="1">
      <c r="B99" s="77"/>
      <c r="C99" s="148"/>
      <c r="D99" s="61"/>
      <c r="E99" s="62" t="s">
        <v>19</v>
      </c>
      <c r="F99" s="75"/>
      <c r="G99" s="64">
        <f t="shared" si="52"/>
        <v>0</v>
      </c>
      <c r="H99" s="64">
        <f t="shared" si="53"/>
        <v>0</v>
      </c>
      <c r="I99" s="65"/>
      <c r="J99" s="65"/>
      <c r="K99" s="55"/>
      <c r="L99" s="56"/>
      <c r="M99" s="57"/>
      <c r="N99" s="58"/>
      <c r="O99" s="59"/>
      <c r="P99" s="59"/>
      <c r="Q99" s="60"/>
      <c r="R99" s="61">
        <f>M102</f>
        <v>0</v>
      </c>
      <c r="S99" s="62" t="s">
        <v>19</v>
      </c>
      <c r="T99" s="63">
        <f>K102</f>
        <v>0</v>
      </c>
      <c r="U99" s="64">
        <f t="shared" si="48"/>
        <v>0</v>
      </c>
      <c r="V99" s="64">
        <f t="shared" si="49"/>
        <v>0</v>
      </c>
      <c r="W99" s="65"/>
      <c r="X99" s="132"/>
      <c r="Y99" s="45">
        <f>M105</f>
        <v>0</v>
      </c>
      <c r="Z99" s="62" t="s">
        <v>19</v>
      </c>
      <c r="AA99" s="47">
        <f>K105</f>
        <v>0</v>
      </c>
      <c r="AB99" s="64">
        <f t="shared" si="50"/>
        <v>0</v>
      </c>
      <c r="AC99" s="64">
        <f t="shared" si="51"/>
        <v>0</v>
      </c>
      <c r="AD99" s="65"/>
      <c r="AE99" s="132"/>
      <c r="AF99" s="67"/>
      <c r="AG99" s="67"/>
      <c r="AH99" s="68"/>
      <c r="AI99" s="76"/>
      <c r="AJ99" s="67"/>
      <c r="AK99" s="68"/>
      <c r="AL99" s="70"/>
      <c r="AM99" s="70"/>
      <c r="AN99" s="70"/>
      <c r="AO99" s="71"/>
      <c r="AR99">
        <f>IF(AL98&lt;AN98,1,0)</f>
        <v>0</v>
      </c>
      <c r="AS99">
        <f>IF(AL98&lt;AN98,1,0)</f>
        <v>0</v>
      </c>
      <c r="AT99">
        <f>IF(AL98&lt;AN98,1,0)</f>
        <v>0</v>
      </c>
      <c r="BG99" s="84"/>
    </row>
    <row r="100" spans="2:59" ht="12.75">
      <c r="B100" s="147"/>
      <c r="C100" s="84"/>
      <c r="D100" s="27"/>
      <c r="E100" s="28" t="s">
        <v>19</v>
      </c>
      <c r="F100" s="73"/>
      <c r="G100" s="30">
        <f t="shared" si="52"/>
        <v>0</v>
      </c>
      <c r="H100" s="30">
        <f t="shared" si="53"/>
        <v>0</v>
      </c>
      <c r="I100" s="31">
        <f>SUM(G100:G102)</f>
        <v>0</v>
      </c>
      <c r="J100" s="31">
        <f>SUM(H100:H102)</f>
        <v>0</v>
      </c>
      <c r="K100" s="27"/>
      <c r="L100" s="28" t="s">
        <v>19</v>
      </c>
      <c r="M100" s="73"/>
      <c r="N100" s="30">
        <f aca="true" t="shared" si="54" ref="N100:N105">IF(K100&lt;=M100,0,1)</f>
        <v>0</v>
      </c>
      <c r="O100" s="30">
        <f aca="true" t="shared" si="55" ref="O100:O105">IF(M100&lt;=K100,0,1)</f>
        <v>0</v>
      </c>
      <c r="P100" s="31">
        <f>SUM(N100:N102)</f>
        <v>0</v>
      </c>
      <c r="Q100" s="31">
        <f>SUM(O100:O102)</f>
        <v>0</v>
      </c>
      <c r="R100" s="20"/>
      <c r="S100" s="21"/>
      <c r="T100" s="22"/>
      <c r="U100" s="23"/>
      <c r="V100" s="24"/>
      <c r="W100" s="25"/>
      <c r="X100" s="26"/>
      <c r="Y100" s="27">
        <f>T103</f>
        <v>0</v>
      </c>
      <c r="Z100" s="28" t="s">
        <v>19</v>
      </c>
      <c r="AA100" s="29">
        <f>R103</f>
        <v>0</v>
      </c>
      <c r="AB100" s="30">
        <f t="shared" si="50"/>
        <v>0</v>
      </c>
      <c r="AC100" s="30">
        <f t="shared" si="51"/>
        <v>0</v>
      </c>
      <c r="AD100" s="31">
        <f>SUM(AB100:AB102)</f>
        <v>0</v>
      </c>
      <c r="AE100" s="142">
        <f>SUM(AC100:AC102)</f>
        <v>0</v>
      </c>
      <c r="AF100" s="33"/>
      <c r="AG100" s="33"/>
      <c r="AH100" s="34"/>
      <c r="AI100" s="35"/>
      <c r="AJ100" s="33"/>
      <c r="AK100" s="34"/>
      <c r="AL100" s="51"/>
      <c r="AM100" s="51"/>
      <c r="AN100" s="51"/>
      <c r="AO100" s="53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84"/>
    </row>
    <row r="101" spans="2:59" ht="12.75">
      <c r="B101" s="38" t="s">
        <v>10</v>
      </c>
      <c r="D101" s="45"/>
      <c r="E101" s="46" t="s">
        <v>19</v>
      </c>
      <c r="F101" s="74"/>
      <c r="G101" s="48">
        <f t="shared" si="52"/>
        <v>0</v>
      </c>
      <c r="H101" s="48">
        <f t="shared" si="53"/>
        <v>0</v>
      </c>
      <c r="I101" s="49">
        <f>IF(I100&lt;=J100,0,1)</f>
        <v>0</v>
      </c>
      <c r="J101" s="49">
        <f>IF(J100&lt;=I100,0,1)</f>
        <v>0</v>
      </c>
      <c r="K101" s="45"/>
      <c r="L101" s="46" t="s">
        <v>19</v>
      </c>
      <c r="M101" s="74"/>
      <c r="N101" s="48">
        <f t="shared" si="54"/>
        <v>0</v>
      </c>
      <c r="O101" s="48">
        <f t="shared" si="55"/>
        <v>0</v>
      </c>
      <c r="P101" s="49">
        <f>IF(P100&lt;=Q100,0,1)</f>
        <v>0</v>
      </c>
      <c r="Q101" s="49">
        <f>IF(Q100&lt;=P100,0,1)</f>
        <v>0</v>
      </c>
      <c r="R101" s="39"/>
      <c r="S101" s="40"/>
      <c r="T101" s="41"/>
      <c r="U101" s="42"/>
      <c r="V101" s="43"/>
      <c r="W101" s="43"/>
      <c r="X101" s="44"/>
      <c r="Y101" s="45">
        <f>T104</f>
        <v>0</v>
      </c>
      <c r="Z101" s="46" t="s">
        <v>19</v>
      </c>
      <c r="AA101" s="47">
        <f>R104</f>
        <v>0</v>
      </c>
      <c r="AB101" s="48">
        <f t="shared" si="50"/>
        <v>0</v>
      </c>
      <c r="AC101" s="48">
        <f t="shared" si="51"/>
        <v>0</v>
      </c>
      <c r="AD101" s="49">
        <f>IF(AD100&lt;=AE100,0,1)</f>
        <v>0</v>
      </c>
      <c r="AE101" s="137">
        <f>IF(AE100&lt;=AD100,0,1)</f>
        <v>0</v>
      </c>
      <c r="AF101" s="51">
        <f>SUM(D100:D102,K100:K102,Y100:Y102)</f>
        <v>0</v>
      </c>
      <c r="AG101" s="46" t="s">
        <v>19</v>
      </c>
      <c r="AH101" s="51">
        <f>SUM(F100:F102,M100:M102,AA100:AA102)</f>
        <v>0</v>
      </c>
      <c r="AI101" s="52">
        <f>SUM(I100,P100,AD100)</f>
        <v>0</v>
      </c>
      <c r="AJ101" s="46" t="s">
        <v>19</v>
      </c>
      <c r="AK101" s="47">
        <f>J100+Q100+AE100</f>
        <v>0</v>
      </c>
      <c r="AL101" s="52">
        <f>SUM(I101,P101,AD101)</f>
        <v>0</v>
      </c>
      <c r="AM101" s="46" t="s">
        <v>19</v>
      </c>
      <c r="AN101" s="47">
        <f>SUM(J101,Q101,AE101)</f>
        <v>0</v>
      </c>
      <c r="AO101" s="53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20</v>
      </c>
      <c r="BG101" s="84"/>
    </row>
    <row r="102" spans="1:59" ht="13.5" thickBot="1">
      <c r="A102" s="2"/>
      <c r="B102" s="77"/>
      <c r="C102" s="146"/>
      <c r="D102" s="61"/>
      <c r="E102" s="62" t="s">
        <v>19</v>
      </c>
      <c r="F102" s="75"/>
      <c r="G102" s="64">
        <f t="shared" si="52"/>
        <v>0</v>
      </c>
      <c r="H102" s="64">
        <f t="shared" si="53"/>
        <v>0</v>
      </c>
      <c r="I102" s="65"/>
      <c r="J102" s="132"/>
      <c r="K102" s="145"/>
      <c r="L102" s="62" t="s">
        <v>19</v>
      </c>
      <c r="M102" s="75"/>
      <c r="N102" s="64">
        <f t="shared" si="54"/>
        <v>0</v>
      </c>
      <c r="O102" s="64">
        <f t="shared" si="55"/>
        <v>0</v>
      </c>
      <c r="P102" s="65"/>
      <c r="Q102" s="132"/>
      <c r="R102" s="55"/>
      <c r="S102" s="56"/>
      <c r="T102" s="57"/>
      <c r="U102" s="59"/>
      <c r="V102" s="59"/>
      <c r="W102" s="59"/>
      <c r="X102" s="60"/>
      <c r="Y102" s="45">
        <f>T105</f>
        <v>0</v>
      </c>
      <c r="Z102" s="62" t="s">
        <v>19</v>
      </c>
      <c r="AA102" s="47">
        <f>R105</f>
        <v>0</v>
      </c>
      <c r="AB102" s="64">
        <f t="shared" si="50"/>
        <v>0</v>
      </c>
      <c r="AC102" s="64">
        <f t="shared" si="51"/>
        <v>0</v>
      </c>
      <c r="AD102" s="65"/>
      <c r="AE102" s="132"/>
      <c r="AF102" s="67"/>
      <c r="AG102" s="67"/>
      <c r="AH102" s="68"/>
      <c r="AI102" s="69"/>
      <c r="AJ102" s="67"/>
      <c r="AK102" s="68"/>
      <c r="AL102" s="70"/>
      <c r="AM102" s="70"/>
      <c r="AN102" s="70"/>
      <c r="AO102" s="71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84"/>
    </row>
    <row r="103" spans="1:59" ht="12.75">
      <c r="A103" s="2"/>
      <c r="B103" s="144"/>
      <c r="C103" s="143"/>
      <c r="D103" s="45"/>
      <c r="E103" s="28" t="s">
        <v>19</v>
      </c>
      <c r="F103" s="138"/>
      <c r="G103" s="30">
        <f t="shared" si="52"/>
        <v>0</v>
      </c>
      <c r="H103" s="30">
        <f t="shared" si="53"/>
        <v>0</v>
      </c>
      <c r="I103" s="31">
        <f>SUM(G103:G105)</f>
        <v>0</v>
      </c>
      <c r="J103" s="142">
        <f>SUM(H103:H105)</f>
        <v>0</v>
      </c>
      <c r="K103" s="139"/>
      <c r="L103" s="28" t="s">
        <v>19</v>
      </c>
      <c r="M103" s="138"/>
      <c r="N103" s="30">
        <f t="shared" si="54"/>
        <v>0</v>
      </c>
      <c r="O103" s="30">
        <f t="shared" si="55"/>
        <v>0</v>
      </c>
      <c r="P103" s="31">
        <f>SUM(N103:N105)</f>
        <v>0</v>
      </c>
      <c r="Q103" s="142">
        <f>SUM(O103:O105)</f>
        <v>0</v>
      </c>
      <c r="R103" s="139"/>
      <c r="S103" s="28" t="s">
        <v>19</v>
      </c>
      <c r="T103" s="138"/>
      <c r="U103" s="30">
        <f>IF(R103&lt;=T103,0,1)</f>
        <v>0</v>
      </c>
      <c r="V103" s="30">
        <f>IF(T103&lt;=R103,0,1)</f>
        <v>0</v>
      </c>
      <c r="W103" s="31">
        <f>SUM(U103:U105)</f>
        <v>0</v>
      </c>
      <c r="X103" s="142">
        <f>SUM(V103:V105)</f>
        <v>0</v>
      </c>
      <c r="Y103" s="20"/>
      <c r="Z103" s="21"/>
      <c r="AA103" s="22"/>
      <c r="AB103" s="24"/>
      <c r="AC103" s="24"/>
      <c r="AD103" s="24"/>
      <c r="AE103" s="26"/>
      <c r="AF103" s="76"/>
      <c r="AG103" s="76"/>
      <c r="AH103" s="34"/>
      <c r="AI103" s="76"/>
      <c r="AJ103" s="76"/>
      <c r="AK103" s="34"/>
      <c r="AL103" s="76"/>
      <c r="AM103" s="76"/>
      <c r="AN103" s="34"/>
      <c r="AO103" s="34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84"/>
    </row>
    <row r="104" spans="1:59" ht="12.75">
      <c r="A104" s="2"/>
      <c r="B104" s="141" t="s">
        <v>60</v>
      </c>
      <c r="D104" s="45"/>
      <c r="E104" s="46" t="s">
        <v>19</v>
      </c>
      <c r="F104" s="138"/>
      <c r="G104" s="48">
        <f t="shared" si="52"/>
        <v>0</v>
      </c>
      <c r="H104" s="48">
        <f t="shared" si="53"/>
        <v>0</v>
      </c>
      <c r="I104" s="49">
        <f>IF(I103&lt;=J103,0,1)</f>
        <v>0</v>
      </c>
      <c r="J104" s="137">
        <f>IF(J103&lt;=I103,0,1)</f>
        <v>0</v>
      </c>
      <c r="K104" s="140"/>
      <c r="L104" s="46" t="s">
        <v>19</v>
      </c>
      <c r="M104" s="138"/>
      <c r="N104" s="48">
        <f t="shared" si="54"/>
        <v>0</v>
      </c>
      <c r="O104" s="48">
        <f t="shared" si="55"/>
        <v>0</v>
      </c>
      <c r="P104" s="49">
        <f>IF(P103&lt;=Q103,0,1)</f>
        <v>0</v>
      </c>
      <c r="Q104" s="137">
        <f>IF(Q103&lt;=P103,0,1)</f>
        <v>0</v>
      </c>
      <c r="R104" s="139"/>
      <c r="S104" s="46" t="s">
        <v>19</v>
      </c>
      <c r="T104" s="138"/>
      <c r="U104" s="48">
        <f>IF(R104&lt;=T104,0,1)</f>
        <v>0</v>
      </c>
      <c r="V104" s="48">
        <f>IF(T104&lt;=R104,0,1)</f>
        <v>0</v>
      </c>
      <c r="W104" s="49">
        <f>IF(W103&lt;=X103,0,1)</f>
        <v>0</v>
      </c>
      <c r="X104" s="137">
        <f>IF(X103&lt;=W103,0,1)</f>
        <v>0</v>
      </c>
      <c r="Y104" s="39"/>
      <c r="Z104" s="40"/>
      <c r="AA104" s="41"/>
      <c r="AB104" s="43"/>
      <c r="AC104" s="43"/>
      <c r="AD104" s="43"/>
      <c r="AE104" s="44"/>
      <c r="AF104" s="51">
        <f>SUM(D103:D105,K103:K105,R103:R105)</f>
        <v>0</v>
      </c>
      <c r="AG104" s="46" t="s">
        <v>19</v>
      </c>
      <c r="AH104" s="51">
        <f>SUM(F103:F105,M103:M105,T103:T105)</f>
        <v>0</v>
      </c>
      <c r="AI104" s="52">
        <f>SUM(I103,P103,W103)</f>
        <v>0</v>
      </c>
      <c r="AJ104" s="46" t="s">
        <v>19</v>
      </c>
      <c r="AK104" s="47">
        <f>J103+Q103+X103</f>
        <v>0</v>
      </c>
      <c r="AL104" s="52">
        <f>SUM(I104,P104,W104)</f>
        <v>0</v>
      </c>
      <c r="AM104" s="46" t="s">
        <v>19</v>
      </c>
      <c r="AN104" s="47">
        <f>SUM(J104,Q104,X104)</f>
        <v>0</v>
      </c>
      <c r="AO104" s="53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84"/>
    </row>
    <row r="105" spans="1:59" ht="13.5" thickBot="1">
      <c r="A105" s="2"/>
      <c r="B105" s="136"/>
      <c r="C105" s="135"/>
      <c r="D105" s="134"/>
      <c r="E105" s="62" t="s">
        <v>19</v>
      </c>
      <c r="F105" s="133"/>
      <c r="G105" s="64">
        <f t="shared" si="52"/>
        <v>0</v>
      </c>
      <c r="H105" s="64">
        <f t="shared" si="53"/>
        <v>0</v>
      </c>
      <c r="I105" s="65"/>
      <c r="J105" s="132"/>
      <c r="K105" s="134"/>
      <c r="L105" s="62" t="s">
        <v>19</v>
      </c>
      <c r="M105" s="133"/>
      <c r="N105" s="64">
        <f t="shared" si="54"/>
        <v>0</v>
      </c>
      <c r="O105" s="64">
        <f t="shared" si="55"/>
        <v>0</v>
      </c>
      <c r="P105" s="65"/>
      <c r="Q105" s="132"/>
      <c r="R105" s="134"/>
      <c r="S105" s="62" t="s">
        <v>19</v>
      </c>
      <c r="T105" s="133"/>
      <c r="U105" s="64">
        <f>IF(R105&lt;=T105,0,1)</f>
        <v>0</v>
      </c>
      <c r="V105" s="64">
        <f>IF(T105&lt;=R105,0,1)</f>
        <v>0</v>
      </c>
      <c r="W105" s="65"/>
      <c r="X105" s="132"/>
      <c r="Y105" s="55"/>
      <c r="Z105" s="56"/>
      <c r="AA105" s="57"/>
      <c r="AB105" s="59"/>
      <c r="AC105" s="59"/>
      <c r="AD105" s="59"/>
      <c r="AE105" s="60"/>
      <c r="AF105" s="67"/>
      <c r="AG105" s="67"/>
      <c r="AH105" s="68"/>
      <c r="AI105" s="67"/>
      <c r="AJ105" s="67"/>
      <c r="AK105" s="68"/>
      <c r="AL105" s="67"/>
      <c r="AM105" s="67"/>
      <c r="AN105" s="68"/>
      <c r="AO105" s="68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84"/>
    </row>
    <row r="106" spans="3:59" ht="12.75">
      <c r="C106" s="131"/>
      <c r="BG106" s="84"/>
    </row>
    <row r="107" spans="26:59" ht="13.5" thickBot="1">
      <c r="Z107" s="150"/>
      <c r="AR107" t="s">
        <v>0</v>
      </c>
      <c r="AU107" t="s">
        <v>1</v>
      </c>
      <c r="BG107" s="84"/>
    </row>
    <row r="108" spans="1:59" ht="15" thickBot="1">
      <c r="A108" s="2"/>
      <c r="B108" s="3" t="s">
        <v>2</v>
      </c>
      <c r="C108" s="4" t="s">
        <v>62</v>
      </c>
      <c r="D108" s="5"/>
      <c r="E108" s="6" t="str">
        <f>B110</f>
        <v>A</v>
      </c>
      <c r="F108" s="7"/>
      <c r="G108" s="8"/>
      <c r="H108" s="8"/>
      <c r="I108" s="8"/>
      <c r="J108" s="8"/>
      <c r="K108" s="5"/>
      <c r="L108" s="9" t="str">
        <f>B113</f>
        <v>B</v>
      </c>
      <c r="M108" s="10"/>
      <c r="N108" s="11"/>
      <c r="O108" s="11"/>
      <c r="P108" s="11"/>
      <c r="Q108" s="11"/>
      <c r="R108" s="12"/>
      <c r="S108" s="9" t="str">
        <f>B116</f>
        <v>C</v>
      </c>
      <c r="T108" s="10"/>
      <c r="U108" s="11"/>
      <c r="V108" s="11"/>
      <c r="W108" s="11"/>
      <c r="X108" s="10"/>
      <c r="Y108" s="12"/>
      <c r="Z108" s="149" t="s">
        <v>60</v>
      </c>
      <c r="AA108" s="10"/>
      <c r="AB108" s="11"/>
      <c r="AC108" s="11"/>
      <c r="AD108" s="11"/>
      <c r="AE108" s="10"/>
      <c r="AF108" s="11"/>
      <c r="AG108" s="14" t="s">
        <v>4</v>
      </c>
      <c r="AH108" s="10"/>
      <c r="AI108" s="12"/>
      <c r="AJ108" s="14" t="s">
        <v>5</v>
      </c>
      <c r="AK108" s="10"/>
      <c r="AL108" s="11"/>
      <c r="AM108" s="14" t="s">
        <v>6</v>
      </c>
      <c r="AN108" s="10"/>
      <c r="AO108" s="15" t="s">
        <v>7</v>
      </c>
      <c r="AQ108" s="16"/>
      <c r="AR108" s="16" t="s">
        <v>8</v>
      </c>
      <c r="AS108" s="16" t="s">
        <v>9</v>
      </c>
      <c r="AT108" s="16" t="s">
        <v>10</v>
      </c>
      <c r="AU108" s="16"/>
      <c r="AV108" s="16" t="s">
        <v>11</v>
      </c>
      <c r="AW108" s="16"/>
      <c r="AX108" s="16" t="s">
        <v>12</v>
      </c>
      <c r="AY108" s="16" t="s">
        <v>13</v>
      </c>
      <c r="AZ108" s="16" t="s">
        <v>14</v>
      </c>
      <c r="BA108" s="16" t="s">
        <v>15</v>
      </c>
      <c r="BB108" s="16" t="s">
        <v>16</v>
      </c>
      <c r="BC108" s="16" t="s">
        <v>17</v>
      </c>
      <c r="BD108" s="16" t="s">
        <v>61</v>
      </c>
      <c r="BE108" s="16" t="s">
        <v>18</v>
      </c>
      <c r="BG108" s="84"/>
    </row>
    <row r="109" spans="2:59" ht="12.75">
      <c r="B109" s="18"/>
      <c r="C109" s="19"/>
      <c r="D109" s="20"/>
      <c r="E109" s="21"/>
      <c r="F109" s="22"/>
      <c r="G109" s="23"/>
      <c r="H109" s="24"/>
      <c r="I109" s="25"/>
      <c r="J109" s="26"/>
      <c r="K109" s="27">
        <f>F112</f>
        <v>0</v>
      </c>
      <c r="L109" s="28" t="s">
        <v>19</v>
      </c>
      <c r="M109" s="29">
        <f>D112</f>
        <v>0</v>
      </c>
      <c r="N109" s="30">
        <f>IF(K109&lt;=M109,0,1)</f>
        <v>0</v>
      </c>
      <c r="O109" s="30">
        <f>IF(M109&lt;=K109,0,1)</f>
        <v>0</v>
      </c>
      <c r="P109" s="31">
        <f>SUM(N109:N111)</f>
        <v>0</v>
      </c>
      <c r="Q109" s="31">
        <f>SUM(O109:O111)</f>
        <v>0</v>
      </c>
      <c r="R109" s="27">
        <f>F115</f>
        <v>0</v>
      </c>
      <c r="S109" s="28" t="s">
        <v>19</v>
      </c>
      <c r="T109" s="29">
        <f>D115</f>
        <v>0</v>
      </c>
      <c r="U109" s="30">
        <f aca="true" t="shared" si="56" ref="U109:U114">IF(R109&lt;=T109,0,1)</f>
        <v>0</v>
      </c>
      <c r="V109" s="30">
        <f aca="true" t="shared" si="57" ref="V109:V114">IF(T109&lt;=R109,0,1)</f>
        <v>0</v>
      </c>
      <c r="W109" s="31">
        <f>SUM(U109:U111)</f>
        <v>0</v>
      </c>
      <c r="X109" s="142">
        <f>SUM(V109:V111)</f>
        <v>0</v>
      </c>
      <c r="Y109" s="27">
        <f>F118</f>
        <v>0</v>
      </c>
      <c r="Z109" s="28" t="s">
        <v>19</v>
      </c>
      <c r="AA109" s="29">
        <f>D118</f>
        <v>0</v>
      </c>
      <c r="AB109" s="30">
        <f aca="true" t="shared" si="58" ref="AB109:AB117">IF(Y109&lt;=AA109,0,1)</f>
        <v>0</v>
      </c>
      <c r="AC109" s="30">
        <f aca="true" t="shared" si="59" ref="AC109:AC117">IF(AA109&lt;=Y109,0,1)</f>
        <v>0</v>
      </c>
      <c r="AD109" s="31">
        <f>SUM(AB109:AB111)</f>
        <v>0</v>
      </c>
      <c r="AE109" s="142">
        <f>SUM(AC109:AC111)</f>
        <v>0</v>
      </c>
      <c r="AF109" s="33"/>
      <c r="AG109" s="33"/>
      <c r="AH109" s="34"/>
      <c r="AI109" s="35"/>
      <c r="AJ109" s="33"/>
      <c r="AK109" s="34"/>
      <c r="AL109" s="36"/>
      <c r="AM109" s="36"/>
      <c r="AN109" s="36"/>
      <c r="AO109" s="37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84"/>
    </row>
    <row r="110" spans="2:59" ht="12.75">
      <c r="B110" s="38" t="s">
        <v>8</v>
      </c>
      <c r="D110" s="39"/>
      <c r="E110" s="40"/>
      <c r="F110" s="41"/>
      <c r="G110" s="42"/>
      <c r="H110" s="43"/>
      <c r="I110" s="43"/>
      <c r="J110" s="44"/>
      <c r="K110" s="45">
        <f>F113</f>
        <v>0</v>
      </c>
      <c r="L110" s="46" t="s">
        <v>19</v>
      </c>
      <c r="M110" s="47">
        <f>D113</f>
        <v>0</v>
      </c>
      <c r="N110" s="48">
        <f>IF(K110&lt;=M110,0,1)</f>
        <v>0</v>
      </c>
      <c r="O110" s="48">
        <f>IF(M110&lt;=K110,0,1)</f>
        <v>0</v>
      </c>
      <c r="P110" s="49">
        <f>IF(P109&lt;=Q109,0,1)</f>
        <v>0</v>
      </c>
      <c r="Q110" s="49">
        <f>IF(Q109&lt;=P109,0,1)</f>
        <v>0</v>
      </c>
      <c r="R110" s="45">
        <f>F116</f>
        <v>0</v>
      </c>
      <c r="S110" s="46" t="s">
        <v>19</v>
      </c>
      <c r="T110" s="47">
        <f>D116</f>
        <v>0</v>
      </c>
      <c r="U110" s="48">
        <f t="shared" si="56"/>
        <v>0</v>
      </c>
      <c r="V110" s="48">
        <f t="shared" si="57"/>
        <v>0</v>
      </c>
      <c r="W110" s="49">
        <f>IF(W109&lt;=X109,0,1)</f>
        <v>0</v>
      </c>
      <c r="X110" s="137">
        <f>IF(X109&lt;=W109,0,1)</f>
        <v>0</v>
      </c>
      <c r="Y110" s="45">
        <f>F119</f>
        <v>0</v>
      </c>
      <c r="Z110" s="46" t="s">
        <v>19</v>
      </c>
      <c r="AA110" s="47">
        <f>D119</f>
        <v>0</v>
      </c>
      <c r="AB110" s="48">
        <f t="shared" si="58"/>
        <v>0</v>
      </c>
      <c r="AC110" s="48">
        <f t="shared" si="59"/>
        <v>0</v>
      </c>
      <c r="AD110" s="49">
        <f>IF(AD109&lt;=AE109,0,1)</f>
        <v>0</v>
      </c>
      <c r="AE110" s="137">
        <f>IF(AE109&lt;=AD109,0,1)</f>
        <v>0</v>
      </c>
      <c r="AF110" s="51">
        <f>SUM(K109:K111,R109:R111,Y109:Y111)</f>
        <v>0</v>
      </c>
      <c r="AG110" s="46" t="s">
        <v>19</v>
      </c>
      <c r="AH110" s="51">
        <f>SUM(M109:M111,T109:T111,AA109:AA111)</f>
        <v>0</v>
      </c>
      <c r="AI110" s="52">
        <f>SUM(P109,W109,AD109)</f>
        <v>0</v>
      </c>
      <c r="AJ110" s="46" t="s">
        <v>19</v>
      </c>
      <c r="AK110" s="47">
        <f>Q109+X109+AE109</f>
        <v>0</v>
      </c>
      <c r="AL110" s="52">
        <f>SUM(P110,W110,AD110)</f>
        <v>0</v>
      </c>
      <c r="AM110" s="46" t="s">
        <v>19</v>
      </c>
      <c r="AN110" s="47">
        <f>SUM(Q110,X110,AE110)</f>
        <v>0</v>
      </c>
      <c r="AO110" s="53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84"/>
    </row>
    <row r="111" spans="2:59" ht="13.5" thickBot="1">
      <c r="B111" s="77"/>
      <c r="C111" s="146"/>
      <c r="D111" s="55"/>
      <c r="E111" s="56"/>
      <c r="F111" s="57"/>
      <c r="G111" s="58"/>
      <c r="H111" s="59"/>
      <c r="I111" s="59"/>
      <c r="J111" s="60"/>
      <c r="K111" s="61">
        <f>F114</f>
        <v>0</v>
      </c>
      <c r="L111" s="62" t="s">
        <v>19</v>
      </c>
      <c r="M111" s="63">
        <f>D114</f>
        <v>0</v>
      </c>
      <c r="N111" s="64">
        <f>IF(K111&lt;=M111,0,1)</f>
        <v>0</v>
      </c>
      <c r="O111" s="64">
        <f>IF(M111&lt;=K111,0,1)</f>
        <v>0</v>
      </c>
      <c r="P111" s="65"/>
      <c r="Q111" s="65"/>
      <c r="R111" s="45">
        <f>F117</f>
        <v>0</v>
      </c>
      <c r="S111" s="46" t="s">
        <v>19</v>
      </c>
      <c r="T111" s="47">
        <f>D117</f>
        <v>0</v>
      </c>
      <c r="U111" s="64">
        <f t="shared" si="56"/>
        <v>0</v>
      </c>
      <c r="V111" s="64">
        <f t="shared" si="57"/>
        <v>0</v>
      </c>
      <c r="W111" s="65"/>
      <c r="X111" s="132"/>
      <c r="Y111" s="45">
        <f>F120</f>
        <v>0</v>
      </c>
      <c r="Z111" s="62" t="s">
        <v>19</v>
      </c>
      <c r="AA111" s="47">
        <f>D120</f>
        <v>0</v>
      </c>
      <c r="AB111" s="64">
        <f t="shared" si="58"/>
        <v>0</v>
      </c>
      <c r="AC111" s="64">
        <f t="shared" si="59"/>
        <v>0</v>
      </c>
      <c r="AD111" s="65"/>
      <c r="AE111" s="132"/>
      <c r="AF111" s="67"/>
      <c r="AG111" s="67"/>
      <c r="AH111" s="68"/>
      <c r="AI111" s="69"/>
      <c r="AJ111" s="67"/>
      <c r="AK111" s="68"/>
      <c r="AL111" s="70"/>
      <c r="AM111" s="70"/>
      <c r="AN111" s="70"/>
      <c r="AO111" s="71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84"/>
    </row>
    <row r="112" spans="2:59" ht="12.75">
      <c r="B112" s="147"/>
      <c r="C112" s="84"/>
      <c r="D112" s="27"/>
      <c r="E112" s="28" t="s">
        <v>19</v>
      </c>
      <c r="F112" s="73"/>
      <c r="G112" s="30">
        <f aca="true" t="shared" si="60" ref="G112:G120">IF(D112&lt;=F112,0,1)</f>
        <v>0</v>
      </c>
      <c r="H112" s="30">
        <f aca="true" t="shared" si="61" ref="H112:H120">IF(F112&lt;=D112,0,1)</f>
        <v>0</v>
      </c>
      <c r="I112" s="31">
        <f>SUM(G112:G114)</f>
        <v>0</v>
      </c>
      <c r="J112" s="31">
        <f>SUM(H112:H114)</f>
        <v>0</v>
      </c>
      <c r="K112" s="20"/>
      <c r="L112" s="21"/>
      <c r="M112" s="22"/>
      <c r="N112" s="23"/>
      <c r="O112" s="24"/>
      <c r="P112" s="25"/>
      <c r="Q112" s="26"/>
      <c r="R112" s="27">
        <f>M115</f>
        <v>0</v>
      </c>
      <c r="S112" s="28" t="s">
        <v>19</v>
      </c>
      <c r="T112" s="29">
        <f>K115</f>
        <v>0</v>
      </c>
      <c r="U112" s="30">
        <f t="shared" si="56"/>
        <v>0</v>
      </c>
      <c r="V112" s="30">
        <f t="shared" si="57"/>
        <v>0</v>
      </c>
      <c r="W112" s="31">
        <f>SUM(U112:U114)</f>
        <v>0</v>
      </c>
      <c r="X112" s="142">
        <f>SUM(V112:V114)</f>
        <v>0</v>
      </c>
      <c r="Y112" s="27">
        <f>M118</f>
        <v>0</v>
      </c>
      <c r="Z112" s="28" t="s">
        <v>19</v>
      </c>
      <c r="AA112" s="29">
        <f>K118</f>
        <v>0</v>
      </c>
      <c r="AB112" s="30">
        <f t="shared" si="58"/>
        <v>0</v>
      </c>
      <c r="AC112" s="30">
        <f t="shared" si="59"/>
        <v>0</v>
      </c>
      <c r="AD112" s="31">
        <f>SUM(AB112:AB114)</f>
        <v>0</v>
      </c>
      <c r="AE112" s="142">
        <f>SUM(AC112:AC114)</f>
        <v>0</v>
      </c>
      <c r="AF112" s="33"/>
      <c r="AG112" s="33"/>
      <c r="AH112" s="34"/>
      <c r="AI112" s="35"/>
      <c r="AJ112" s="33"/>
      <c r="AK112" s="34"/>
      <c r="AL112" s="51"/>
      <c r="AM112" s="51"/>
      <c r="AN112" s="51"/>
      <c r="AO112" s="53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84"/>
    </row>
    <row r="113" spans="2:59" ht="12.75">
      <c r="B113" s="38" t="s">
        <v>9</v>
      </c>
      <c r="D113" s="45"/>
      <c r="E113" s="46" t="s">
        <v>19</v>
      </c>
      <c r="F113" s="74"/>
      <c r="G113" s="48">
        <f t="shared" si="60"/>
        <v>0</v>
      </c>
      <c r="H113" s="48">
        <f t="shared" si="61"/>
        <v>0</v>
      </c>
      <c r="I113" s="49">
        <f>IF(I112&lt;=J112,0,1)</f>
        <v>0</v>
      </c>
      <c r="J113" s="49">
        <f>IF(J112&lt;=I112,0,1)</f>
        <v>0</v>
      </c>
      <c r="K113" s="39"/>
      <c r="L113" s="40"/>
      <c r="M113" s="41"/>
      <c r="N113" s="42"/>
      <c r="O113" s="43"/>
      <c r="P113" s="43"/>
      <c r="Q113" s="44"/>
      <c r="R113" s="45">
        <f>M116</f>
        <v>0</v>
      </c>
      <c r="S113" s="46" t="s">
        <v>19</v>
      </c>
      <c r="T113" s="47">
        <f>K116</f>
        <v>0</v>
      </c>
      <c r="U113" s="48">
        <f t="shared" si="56"/>
        <v>0</v>
      </c>
      <c r="V113" s="48">
        <f t="shared" si="57"/>
        <v>0</v>
      </c>
      <c r="W113" s="49">
        <f>IF(W112&lt;=X112,0,1)</f>
        <v>0</v>
      </c>
      <c r="X113" s="137">
        <f>IF(X112&lt;=W112,0,1)</f>
        <v>0</v>
      </c>
      <c r="Y113" s="45">
        <f>M119</f>
        <v>0</v>
      </c>
      <c r="Z113" s="46" t="s">
        <v>19</v>
      </c>
      <c r="AA113" s="47">
        <f>K119</f>
        <v>0</v>
      </c>
      <c r="AB113" s="48">
        <f t="shared" si="58"/>
        <v>0</v>
      </c>
      <c r="AC113" s="48">
        <f t="shared" si="59"/>
        <v>0</v>
      </c>
      <c r="AD113" s="49">
        <f>IF(AD112&lt;=AE112,0,1)</f>
        <v>0</v>
      </c>
      <c r="AE113" s="137">
        <f>IF(AE112&lt;=AD112,0,1)</f>
        <v>0</v>
      </c>
      <c r="AF113" s="51">
        <f>SUM(D112:D114,R112:R114,Y112:Y114)</f>
        <v>0</v>
      </c>
      <c r="AG113" s="46" t="s">
        <v>19</v>
      </c>
      <c r="AH113" s="51">
        <f>SUM(F112:F114,T112:T114,AA112:AA114)</f>
        <v>0</v>
      </c>
      <c r="AI113" s="52">
        <f>SUM(I112,W112,AD112)</f>
        <v>0</v>
      </c>
      <c r="AJ113" s="46" t="s">
        <v>19</v>
      </c>
      <c r="AK113" s="47">
        <f>J112+X112+AE112</f>
        <v>0</v>
      </c>
      <c r="AL113" s="52">
        <f>SUM(I113,W113,AD113)</f>
        <v>0</v>
      </c>
      <c r="AM113" s="46" t="s">
        <v>19</v>
      </c>
      <c r="AN113" s="47">
        <f>SUM(J113,X113,AE113)</f>
        <v>0</v>
      </c>
      <c r="AO113" s="53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84"/>
    </row>
    <row r="114" spans="2:59" ht="13.5" thickBot="1">
      <c r="B114" s="77"/>
      <c r="C114" s="148"/>
      <c r="D114" s="61"/>
      <c r="E114" s="62" t="s">
        <v>19</v>
      </c>
      <c r="F114" s="75"/>
      <c r="G114" s="64">
        <f t="shared" si="60"/>
        <v>0</v>
      </c>
      <c r="H114" s="64">
        <f t="shared" si="61"/>
        <v>0</v>
      </c>
      <c r="I114" s="65"/>
      <c r="J114" s="65"/>
      <c r="K114" s="55"/>
      <c r="L114" s="56"/>
      <c r="M114" s="57"/>
      <c r="N114" s="58"/>
      <c r="O114" s="59"/>
      <c r="P114" s="59"/>
      <c r="Q114" s="60"/>
      <c r="R114" s="61">
        <f>M117</f>
        <v>0</v>
      </c>
      <c r="S114" s="62" t="s">
        <v>19</v>
      </c>
      <c r="T114" s="63">
        <f>K117</f>
        <v>0</v>
      </c>
      <c r="U114" s="64">
        <f t="shared" si="56"/>
        <v>0</v>
      </c>
      <c r="V114" s="64">
        <f t="shared" si="57"/>
        <v>0</v>
      </c>
      <c r="W114" s="65"/>
      <c r="X114" s="132"/>
      <c r="Y114" s="45">
        <f>M120</f>
        <v>0</v>
      </c>
      <c r="Z114" s="62" t="s">
        <v>19</v>
      </c>
      <c r="AA114" s="47">
        <f>K120</f>
        <v>0</v>
      </c>
      <c r="AB114" s="64">
        <f t="shared" si="58"/>
        <v>0</v>
      </c>
      <c r="AC114" s="64">
        <f t="shared" si="59"/>
        <v>0</v>
      </c>
      <c r="AD114" s="65"/>
      <c r="AE114" s="132"/>
      <c r="AF114" s="67"/>
      <c r="AG114" s="67"/>
      <c r="AH114" s="68"/>
      <c r="AI114" s="76"/>
      <c r="AJ114" s="67"/>
      <c r="AK114" s="68"/>
      <c r="AL114" s="70"/>
      <c r="AM114" s="70"/>
      <c r="AN114" s="70"/>
      <c r="AO114" s="71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84"/>
    </row>
    <row r="115" spans="2:59" ht="12.75">
      <c r="B115" s="147"/>
      <c r="C115" s="84"/>
      <c r="D115" s="27"/>
      <c r="E115" s="28" t="s">
        <v>19</v>
      </c>
      <c r="F115" s="73"/>
      <c r="G115" s="30">
        <f t="shared" si="60"/>
        <v>0</v>
      </c>
      <c r="H115" s="30">
        <f t="shared" si="61"/>
        <v>0</v>
      </c>
      <c r="I115" s="31">
        <f>SUM(G115:G117)</f>
        <v>0</v>
      </c>
      <c r="J115" s="31">
        <f>SUM(H115:H117)</f>
        <v>0</v>
      </c>
      <c r="K115" s="27"/>
      <c r="L115" s="28" t="s">
        <v>19</v>
      </c>
      <c r="M115" s="73"/>
      <c r="N115" s="30">
        <f aca="true" t="shared" si="62" ref="N115:N120">IF(K115&lt;=M115,0,1)</f>
        <v>0</v>
      </c>
      <c r="O115" s="30">
        <f aca="true" t="shared" si="63" ref="O115:O120">IF(M115&lt;=K115,0,1)</f>
        <v>0</v>
      </c>
      <c r="P115" s="31">
        <f>SUM(N115:N117)</f>
        <v>0</v>
      </c>
      <c r="Q115" s="31">
        <f>SUM(O115:O117)</f>
        <v>0</v>
      </c>
      <c r="R115" s="20"/>
      <c r="S115" s="21"/>
      <c r="T115" s="22"/>
      <c r="U115" s="23"/>
      <c r="V115" s="24"/>
      <c r="W115" s="25"/>
      <c r="X115" s="26"/>
      <c r="Y115" s="27">
        <f>T118</f>
        <v>0</v>
      </c>
      <c r="Z115" s="28" t="s">
        <v>19</v>
      </c>
      <c r="AA115" s="29">
        <f>R118</f>
        <v>0</v>
      </c>
      <c r="AB115" s="30">
        <f t="shared" si="58"/>
        <v>0</v>
      </c>
      <c r="AC115" s="30">
        <f t="shared" si="59"/>
        <v>0</v>
      </c>
      <c r="AD115" s="31">
        <f>SUM(AB115:AB117)</f>
        <v>0</v>
      </c>
      <c r="AE115" s="142">
        <f>SUM(AC115:AC117)</f>
        <v>0</v>
      </c>
      <c r="AF115" s="33"/>
      <c r="AG115" s="33"/>
      <c r="AH115" s="34"/>
      <c r="AI115" s="35"/>
      <c r="AJ115" s="33"/>
      <c r="AK115" s="34"/>
      <c r="AL115" s="51"/>
      <c r="AM115" s="51"/>
      <c r="AN115" s="51"/>
      <c r="AO115" s="53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84"/>
    </row>
    <row r="116" spans="2:59" ht="12.75">
      <c r="B116" s="38" t="s">
        <v>10</v>
      </c>
      <c r="D116" s="45"/>
      <c r="E116" s="46" t="s">
        <v>19</v>
      </c>
      <c r="F116" s="74"/>
      <c r="G116" s="48">
        <f t="shared" si="60"/>
        <v>0</v>
      </c>
      <c r="H116" s="48">
        <f t="shared" si="61"/>
        <v>0</v>
      </c>
      <c r="I116" s="49">
        <f>IF(I115&lt;=J115,0,1)</f>
        <v>0</v>
      </c>
      <c r="J116" s="49">
        <f>IF(J115&lt;=I115,0,1)</f>
        <v>0</v>
      </c>
      <c r="K116" s="45"/>
      <c r="L116" s="46" t="s">
        <v>19</v>
      </c>
      <c r="M116" s="74"/>
      <c r="N116" s="48">
        <f t="shared" si="62"/>
        <v>0</v>
      </c>
      <c r="O116" s="48">
        <f t="shared" si="63"/>
        <v>0</v>
      </c>
      <c r="P116" s="49">
        <f>IF(P115&lt;=Q115,0,1)</f>
        <v>0</v>
      </c>
      <c r="Q116" s="49">
        <f>IF(Q115&lt;=P115,0,1)</f>
        <v>0</v>
      </c>
      <c r="R116" s="39"/>
      <c r="S116" s="40"/>
      <c r="T116" s="41"/>
      <c r="U116" s="42"/>
      <c r="V116" s="43"/>
      <c r="W116" s="43"/>
      <c r="X116" s="44"/>
      <c r="Y116" s="45">
        <f>T119</f>
        <v>0</v>
      </c>
      <c r="Z116" s="46" t="s">
        <v>19</v>
      </c>
      <c r="AA116" s="47">
        <f>R119</f>
        <v>0</v>
      </c>
      <c r="AB116" s="48">
        <f t="shared" si="58"/>
        <v>0</v>
      </c>
      <c r="AC116" s="48">
        <f t="shared" si="59"/>
        <v>0</v>
      </c>
      <c r="AD116" s="49">
        <f>IF(AD115&lt;=AE115,0,1)</f>
        <v>0</v>
      </c>
      <c r="AE116" s="137">
        <f>IF(AE115&lt;=AD115,0,1)</f>
        <v>0</v>
      </c>
      <c r="AF116" s="51">
        <f>SUM(D115:D117,K115:K117,Y115:Y117)</f>
        <v>0</v>
      </c>
      <c r="AG116" s="46" t="s">
        <v>19</v>
      </c>
      <c r="AH116" s="51">
        <f>SUM(F115:F117,M115:M117,AA115:AA117)</f>
        <v>0</v>
      </c>
      <c r="AI116" s="52">
        <f>SUM(I115,P115,AD115)</f>
        <v>0</v>
      </c>
      <c r="AJ116" s="46" t="s">
        <v>19</v>
      </c>
      <c r="AK116" s="47">
        <f>J115+Q115+AE115</f>
        <v>0</v>
      </c>
      <c r="AL116" s="52">
        <f>SUM(I116,P116,AD116)</f>
        <v>0</v>
      </c>
      <c r="AM116" s="46" t="s">
        <v>19</v>
      </c>
      <c r="AN116" s="47">
        <f>SUM(J116,Q116,AE116)</f>
        <v>0</v>
      </c>
      <c r="AO116" s="53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20</v>
      </c>
      <c r="BG116" s="84"/>
    </row>
    <row r="117" spans="1:59" ht="13.5" thickBot="1">
      <c r="A117" s="2"/>
      <c r="B117" s="77"/>
      <c r="C117" s="146"/>
      <c r="D117" s="61"/>
      <c r="E117" s="62" t="s">
        <v>19</v>
      </c>
      <c r="F117" s="75"/>
      <c r="G117" s="64">
        <f t="shared" si="60"/>
        <v>0</v>
      </c>
      <c r="H117" s="64">
        <f t="shared" si="61"/>
        <v>0</v>
      </c>
      <c r="I117" s="65"/>
      <c r="J117" s="132"/>
      <c r="K117" s="145"/>
      <c r="L117" s="62" t="s">
        <v>19</v>
      </c>
      <c r="M117" s="75"/>
      <c r="N117" s="64">
        <f t="shared" si="62"/>
        <v>0</v>
      </c>
      <c r="O117" s="64">
        <f t="shared" si="63"/>
        <v>0</v>
      </c>
      <c r="P117" s="65"/>
      <c r="Q117" s="132"/>
      <c r="R117" s="55"/>
      <c r="S117" s="56"/>
      <c r="T117" s="57"/>
      <c r="U117" s="59"/>
      <c r="V117" s="59"/>
      <c r="W117" s="59"/>
      <c r="X117" s="60"/>
      <c r="Y117" s="45">
        <f>T120</f>
        <v>0</v>
      </c>
      <c r="Z117" s="62" t="s">
        <v>19</v>
      </c>
      <c r="AA117" s="47">
        <f>R120</f>
        <v>0</v>
      </c>
      <c r="AB117" s="64">
        <f t="shared" si="58"/>
        <v>0</v>
      </c>
      <c r="AC117" s="64">
        <f t="shared" si="59"/>
        <v>0</v>
      </c>
      <c r="AD117" s="65"/>
      <c r="AE117" s="132"/>
      <c r="AF117" s="67"/>
      <c r="AG117" s="67"/>
      <c r="AH117" s="68"/>
      <c r="AI117" s="69"/>
      <c r="AJ117" s="67"/>
      <c r="AK117" s="68"/>
      <c r="AL117" s="70"/>
      <c r="AM117" s="70"/>
      <c r="AN117" s="70"/>
      <c r="AO117" s="71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84"/>
    </row>
    <row r="118" spans="1:59" ht="12.75">
      <c r="A118" s="2"/>
      <c r="B118" s="144"/>
      <c r="C118" s="143"/>
      <c r="D118" s="45"/>
      <c r="E118" s="28" t="s">
        <v>19</v>
      </c>
      <c r="F118" s="138"/>
      <c r="G118" s="30">
        <f t="shared" si="60"/>
        <v>0</v>
      </c>
      <c r="H118" s="30">
        <f t="shared" si="61"/>
        <v>0</v>
      </c>
      <c r="I118" s="31">
        <f>SUM(G118:G120)</f>
        <v>0</v>
      </c>
      <c r="J118" s="142">
        <f>SUM(H118:H120)</f>
        <v>0</v>
      </c>
      <c r="K118" s="139"/>
      <c r="L118" s="28" t="s">
        <v>19</v>
      </c>
      <c r="M118" s="138"/>
      <c r="N118" s="30">
        <f t="shared" si="62"/>
        <v>0</v>
      </c>
      <c r="O118" s="30">
        <f t="shared" si="63"/>
        <v>0</v>
      </c>
      <c r="P118" s="31">
        <f>SUM(N118:N120)</f>
        <v>0</v>
      </c>
      <c r="Q118" s="142">
        <f>SUM(O118:O120)</f>
        <v>0</v>
      </c>
      <c r="R118" s="139"/>
      <c r="S118" s="28" t="s">
        <v>19</v>
      </c>
      <c r="T118" s="138"/>
      <c r="U118" s="30">
        <f>IF(R118&lt;=T118,0,1)</f>
        <v>0</v>
      </c>
      <c r="V118" s="30">
        <f>IF(T118&lt;=R118,0,1)</f>
        <v>0</v>
      </c>
      <c r="W118" s="31">
        <f>SUM(U118:U120)</f>
        <v>0</v>
      </c>
      <c r="X118" s="142">
        <f>SUM(V118:V120)</f>
        <v>0</v>
      </c>
      <c r="Y118" s="20"/>
      <c r="Z118" s="21"/>
      <c r="AA118" s="22"/>
      <c r="AB118" s="24"/>
      <c r="AC118" s="24"/>
      <c r="AD118" s="24"/>
      <c r="AE118" s="26"/>
      <c r="AF118" s="76"/>
      <c r="AG118" s="76"/>
      <c r="AH118" s="34"/>
      <c r="AI118" s="76"/>
      <c r="AJ118" s="76"/>
      <c r="AK118" s="34"/>
      <c r="AL118" s="76"/>
      <c r="AM118" s="76"/>
      <c r="AN118" s="34"/>
      <c r="AO118" s="34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84"/>
    </row>
    <row r="119" spans="1:59" ht="12.75">
      <c r="A119" s="2"/>
      <c r="B119" s="141" t="s">
        <v>60</v>
      </c>
      <c r="D119" s="45"/>
      <c r="E119" s="46" t="s">
        <v>19</v>
      </c>
      <c r="F119" s="138"/>
      <c r="G119" s="48">
        <f t="shared" si="60"/>
        <v>0</v>
      </c>
      <c r="H119" s="48">
        <f t="shared" si="61"/>
        <v>0</v>
      </c>
      <c r="I119" s="49">
        <f>IF(I118&lt;=J118,0,1)</f>
        <v>0</v>
      </c>
      <c r="J119" s="137">
        <f>IF(J118&lt;=I118,0,1)</f>
        <v>0</v>
      </c>
      <c r="K119" s="140"/>
      <c r="L119" s="46" t="s">
        <v>19</v>
      </c>
      <c r="M119" s="138"/>
      <c r="N119" s="48">
        <f t="shared" si="62"/>
        <v>0</v>
      </c>
      <c r="O119" s="48">
        <f t="shared" si="63"/>
        <v>0</v>
      </c>
      <c r="P119" s="49">
        <f>IF(P118&lt;=Q118,0,1)</f>
        <v>0</v>
      </c>
      <c r="Q119" s="137">
        <f>IF(Q118&lt;=P118,0,1)</f>
        <v>0</v>
      </c>
      <c r="R119" s="139"/>
      <c r="S119" s="46" t="s">
        <v>19</v>
      </c>
      <c r="T119" s="138"/>
      <c r="U119" s="48">
        <f>IF(R119&lt;=T119,0,1)</f>
        <v>0</v>
      </c>
      <c r="V119" s="48">
        <f>IF(T119&lt;=R119,0,1)</f>
        <v>0</v>
      </c>
      <c r="W119" s="49">
        <f>IF(W118&lt;=X118,0,1)</f>
        <v>0</v>
      </c>
      <c r="X119" s="137">
        <f>IF(X118&lt;=W118,0,1)</f>
        <v>0</v>
      </c>
      <c r="Y119" s="39"/>
      <c r="Z119" s="40"/>
      <c r="AA119" s="41"/>
      <c r="AB119" s="43"/>
      <c r="AC119" s="43"/>
      <c r="AD119" s="43"/>
      <c r="AE119" s="44"/>
      <c r="AF119" s="51">
        <f>SUM(D118:D120,K118:K120,R118:R120)</f>
        <v>0</v>
      </c>
      <c r="AG119" s="46" t="s">
        <v>19</v>
      </c>
      <c r="AH119" s="51">
        <f>SUM(F118:F120,M118:M120,T118:T120)</f>
        <v>0</v>
      </c>
      <c r="AI119" s="52">
        <f>SUM(I118,P118,W118)</f>
        <v>0</v>
      </c>
      <c r="AJ119" s="46" t="s">
        <v>19</v>
      </c>
      <c r="AK119" s="47">
        <f>J118+Q118+X118</f>
        <v>0</v>
      </c>
      <c r="AL119" s="52">
        <f>SUM(I119,P119,W119)</f>
        <v>0</v>
      </c>
      <c r="AM119" s="46" t="s">
        <v>19</v>
      </c>
      <c r="AN119" s="47">
        <f>SUM(J119,Q119,X119)</f>
        <v>0</v>
      </c>
      <c r="AO119" s="53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84"/>
    </row>
    <row r="120" spans="1:59" ht="13.5" thickBot="1">
      <c r="A120" s="2"/>
      <c r="B120" s="136"/>
      <c r="C120" s="135"/>
      <c r="D120" s="134"/>
      <c r="E120" s="62" t="s">
        <v>19</v>
      </c>
      <c r="F120" s="133"/>
      <c r="G120" s="64">
        <f t="shared" si="60"/>
        <v>0</v>
      </c>
      <c r="H120" s="64">
        <f t="shared" si="61"/>
        <v>0</v>
      </c>
      <c r="I120" s="65"/>
      <c r="J120" s="132"/>
      <c r="K120" s="134"/>
      <c r="L120" s="62" t="s">
        <v>19</v>
      </c>
      <c r="M120" s="133"/>
      <c r="N120" s="64">
        <f t="shared" si="62"/>
        <v>0</v>
      </c>
      <c r="O120" s="64">
        <f t="shared" si="63"/>
        <v>0</v>
      </c>
      <c r="P120" s="65"/>
      <c r="Q120" s="132"/>
      <c r="R120" s="134"/>
      <c r="S120" s="62" t="s">
        <v>19</v>
      </c>
      <c r="T120" s="133"/>
      <c r="U120" s="64">
        <f>IF(R120&lt;=T120,0,1)</f>
        <v>0</v>
      </c>
      <c r="V120" s="64">
        <f>IF(T120&lt;=R120,0,1)</f>
        <v>0</v>
      </c>
      <c r="W120" s="65"/>
      <c r="X120" s="132"/>
      <c r="Y120" s="55"/>
      <c r="Z120" s="56"/>
      <c r="AA120" s="57"/>
      <c r="AB120" s="59"/>
      <c r="AC120" s="59"/>
      <c r="AD120" s="59"/>
      <c r="AE120" s="60"/>
      <c r="AF120" s="67"/>
      <c r="AG120" s="67"/>
      <c r="AH120" s="68"/>
      <c r="AI120" s="67"/>
      <c r="AJ120" s="67"/>
      <c r="AK120" s="68"/>
      <c r="AL120" s="67"/>
      <c r="AM120" s="67"/>
      <c r="AN120" s="68"/>
      <c r="AO120" s="68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84"/>
    </row>
    <row r="121" spans="3:59" ht="12.75">
      <c r="C121" s="131"/>
      <c r="BG121" s="84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35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2" width="1.7109375" style="0" customWidth="1"/>
    <col min="3" max="3" width="20.7109375" style="0" customWidth="1"/>
    <col min="4" max="4" width="1.7109375" style="0" customWidth="1"/>
    <col min="5" max="6" width="2.7109375" style="0" customWidth="1"/>
    <col min="7" max="9" width="4.7109375" style="0" customWidth="1"/>
    <col min="10" max="10" width="1.7109375" style="0" customWidth="1"/>
    <col min="11" max="12" width="2.7109375" style="0" customWidth="1"/>
    <col min="13" max="16" width="4.7109375" style="0" customWidth="1"/>
  </cols>
  <sheetData>
    <row r="1" spans="2:18" ht="12.75">
      <c r="B1" s="195"/>
      <c r="C1" s="1" t="s">
        <v>82</v>
      </c>
      <c r="D1" s="1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65"/>
    </row>
    <row r="2" spans="2:18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12.75">
      <c r="B3" s="172">
        <v>1</v>
      </c>
      <c r="C3" s="194" t="s">
        <v>51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2.75">
      <c r="B4" s="193"/>
      <c r="C4" s="192"/>
      <c r="D4" s="191"/>
      <c r="R4" s="17"/>
    </row>
    <row r="5" spans="2:18" ht="12.75">
      <c r="B5" s="172"/>
      <c r="C5" s="161"/>
      <c r="D5" s="184"/>
      <c r="E5" s="183">
        <f>IF(D5="f",C3,IF(D5="a",C7,0))</f>
        <v>0</v>
      </c>
      <c r="F5" s="182"/>
      <c r="G5" s="158"/>
      <c r="H5" s="158"/>
      <c r="I5" s="158"/>
      <c r="J5" s="158"/>
      <c r="K5" s="158"/>
      <c r="L5" s="158"/>
      <c r="M5" s="158"/>
      <c r="N5" s="158"/>
      <c r="O5" s="158"/>
      <c r="P5" s="1"/>
      <c r="Q5" s="168"/>
      <c r="R5" s="17"/>
    </row>
    <row r="6" spans="2:18" ht="12.75">
      <c r="B6" s="172"/>
      <c r="C6" s="161"/>
      <c r="D6" s="179"/>
      <c r="E6" s="178"/>
      <c r="F6" s="177"/>
      <c r="G6" s="176"/>
      <c r="H6" s="175"/>
      <c r="I6" s="174"/>
      <c r="J6" s="181"/>
      <c r="K6" s="158"/>
      <c r="L6" s="158"/>
      <c r="M6" s="158"/>
      <c r="N6" s="158"/>
      <c r="O6" s="158"/>
      <c r="P6" s="1"/>
      <c r="Q6" s="168"/>
      <c r="R6" s="17"/>
    </row>
    <row r="7" spans="2:18" ht="12.75">
      <c r="B7" s="172">
        <v>2</v>
      </c>
      <c r="C7" s="171" t="s">
        <v>53</v>
      </c>
      <c r="D7" s="164"/>
      <c r="E7" s="168"/>
      <c r="F7" s="167"/>
      <c r="G7" s="166"/>
      <c r="H7" s="158"/>
      <c r="I7" s="158"/>
      <c r="J7" s="190"/>
      <c r="K7" s="170"/>
      <c r="L7" s="158"/>
      <c r="M7" s="158"/>
      <c r="N7" s="158"/>
      <c r="O7" s="158"/>
      <c r="P7" s="1"/>
      <c r="Q7" s="17"/>
      <c r="R7" s="17"/>
    </row>
    <row r="8" spans="2:18" ht="12.75">
      <c r="B8" s="172"/>
      <c r="C8" s="169"/>
      <c r="D8" s="164"/>
      <c r="E8" s="168"/>
      <c r="F8" s="167"/>
      <c r="G8" s="166"/>
      <c r="H8" s="158"/>
      <c r="I8" s="158"/>
      <c r="J8" s="189"/>
      <c r="K8" s="188"/>
      <c r="L8" s="166"/>
      <c r="M8" s="166"/>
      <c r="N8" s="92"/>
      <c r="O8" s="93"/>
      <c r="P8" s="1"/>
      <c r="Q8" s="17"/>
      <c r="R8" s="17"/>
    </row>
    <row r="9" spans="2:18" ht="12.75">
      <c r="B9" s="172"/>
      <c r="C9" s="161"/>
      <c r="D9" s="164"/>
      <c r="E9" s="168"/>
      <c r="F9" s="166"/>
      <c r="G9" s="166"/>
      <c r="H9" s="158"/>
      <c r="I9" s="158"/>
      <c r="J9" s="184"/>
      <c r="K9" s="183">
        <f>IF(J9="f",E5,IF(J9="a",E13,0))</f>
        <v>0</v>
      </c>
      <c r="L9" s="182"/>
      <c r="M9" s="158"/>
      <c r="N9" s="158"/>
      <c r="O9" s="182"/>
      <c r="P9" s="1"/>
      <c r="Q9" s="17"/>
      <c r="R9" s="17"/>
    </row>
    <row r="10" spans="2:18" ht="12.75">
      <c r="B10" s="172"/>
      <c r="C10" s="161"/>
      <c r="D10" s="164"/>
      <c r="E10" s="168"/>
      <c r="F10" s="158"/>
      <c r="G10" s="158"/>
      <c r="H10" s="158"/>
      <c r="I10" s="158"/>
      <c r="J10" s="187"/>
      <c r="K10" s="178"/>
      <c r="L10" s="177"/>
      <c r="M10" s="176"/>
      <c r="N10" s="175"/>
      <c r="O10" s="174"/>
      <c r="P10" s="17"/>
      <c r="Q10" s="17"/>
      <c r="R10" s="180"/>
    </row>
    <row r="11" spans="2:18" ht="12.75">
      <c r="B11" s="172">
        <v>3</v>
      </c>
      <c r="C11" s="186" t="s">
        <v>54</v>
      </c>
      <c r="D11" s="163"/>
      <c r="E11" s="170"/>
      <c r="F11" s="158"/>
      <c r="G11" s="158"/>
      <c r="H11" s="158"/>
      <c r="I11" s="158"/>
      <c r="J11" s="181"/>
      <c r="K11" s="168"/>
      <c r="L11" s="167"/>
      <c r="M11" s="170"/>
      <c r="N11" s="158"/>
      <c r="O11" s="158"/>
      <c r="P11" s="17"/>
      <c r="Q11" s="17"/>
      <c r="R11" s="180"/>
    </row>
    <row r="12" spans="2:18" ht="12.75">
      <c r="B12" s="172"/>
      <c r="C12" s="169"/>
      <c r="D12" s="185"/>
      <c r="E12" s="170"/>
      <c r="F12" s="158"/>
      <c r="G12" s="158"/>
      <c r="H12" s="158"/>
      <c r="I12" s="158"/>
      <c r="J12" s="181"/>
      <c r="K12" s="168"/>
      <c r="L12" s="167"/>
      <c r="M12" s="170"/>
      <c r="N12" s="158"/>
      <c r="O12" s="158"/>
      <c r="P12" s="17"/>
      <c r="Q12" s="17"/>
      <c r="R12" s="180"/>
    </row>
    <row r="13" spans="2:18" ht="12.75">
      <c r="B13" s="172"/>
      <c r="C13" s="161"/>
      <c r="D13" s="184"/>
      <c r="E13" s="183">
        <f>IF(D13="f",C11,IF(D13="a",C15,0))</f>
        <v>0</v>
      </c>
      <c r="F13" s="182"/>
      <c r="G13" s="158"/>
      <c r="H13" s="158"/>
      <c r="I13" s="158"/>
      <c r="J13" s="181"/>
      <c r="K13" s="158"/>
      <c r="L13" s="158"/>
      <c r="M13" s="158"/>
      <c r="N13" s="158"/>
      <c r="O13" s="158"/>
      <c r="P13" s="17"/>
      <c r="Q13" s="17"/>
      <c r="R13" s="180"/>
    </row>
    <row r="14" spans="2:18" ht="12.75">
      <c r="B14" s="172"/>
      <c r="C14" s="161"/>
      <c r="D14" s="179"/>
      <c r="E14" s="178"/>
      <c r="F14" s="177"/>
      <c r="G14" s="176"/>
      <c r="H14" s="175"/>
      <c r="I14" s="174"/>
      <c r="J14" s="158"/>
      <c r="K14" s="158"/>
      <c r="L14" s="158"/>
      <c r="M14" s="158"/>
      <c r="N14" s="158"/>
      <c r="O14" s="158"/>
      <c r="P14" s="17"/>
      <c r="Q14" s="17"/>
      <c r="R14" s="173"/>
    </row>
    <row r="15" spans="2:18" ht="12.75">
      <c r="B15" s="172">
        <v>4</v>
      </c>
      <c r="C15" s="171" t="s">
        <v>55</v>
      </c>
      <c r="D15" s="164"/>
      <c r="E15" s="168"/>
      <c r="F15" s="167"/>
      <c r="G15" s="166"/>
      <c r="H15" s="158"/>
      <c r="I15" s="158"/>
      <c r="J15" s="92"/>
      <c r="K15" s="170"/>
      <c r="L15" s="158"/>
      <c r="M15" s="158"/>
      <c r="N15" s="158"/>
      <c r="O15" s="158"/>
      <c r="P15" s="17"/>
      <c r="Q15" s="17"/>
      <c r="R15" s="165"/>
    </row>
    <row r="16" spans="2:18" ht="12.75">
      <c r="B16" s="158"/>
      <c r="C16" s="169"/>
      <c r="D16" s="164"/>
      <c r="E16" s="168"/>
      <c r="F16" s="167"/>
      <c r="G16" s="166"/>
      <c r="H16" s="158"/>
      <c r="I16" s="158"/>
      <c r="J16" s="158"/>
      <c r="K16" s="158"/>
      <c r="L16" s="158"/>
      <c r="M16" s="158"/>
      <c r="N16" s="158"/>
      <c r="O16" s="158"/>
      <c r="P16" s="1"/>
      <c r="Q16" s="17"/>
      <c r="R16" s="165"/>
    </row>
    <row r="17" spans="2:18" ht="12.75">
      <c r="B17" s="162"/>
      <c r="C17" s="164"/>
      <c r="D17" s="164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7"/>
      <c r="Q17" s="17"/>
      <c r="R17" s="84"/>
    </row>
    <row r="18" spans="2:18" ht="12.75">
      <c r="B18" s="162"/>
      <c r="C18" s="164"/>
      <c r="D18" s="164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7"/>
      <c r="Q18" s="17"/>
      <c r="R18" s="84"/>
    </row>
    <row r="19" spans="2:18" ht="12.75">
      <c r="B19" s="162"/>
      <c r="C19" s="164"/>
      <c r="D19" s="164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7"/>
      <c r="Q19" s="17"/>
      <c r="R19" s="84"/>
    </row>
    <row r="20" spans="2:18" ht="12.75">
      <c r="B20" s="162"/>
      <c r="C20" s="164"/>
      <c r="D20" s="164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7"/>
      <c r="Q20" s="17"/>
      <c r="R20" s="84"/>
    </row>
    <row r="21" spans="2:18" ht="12.75">
      <c r="B21" s="162"/>
      <c r="C21" s="164"/>
      <c r="D21" s="164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7"/>
      <c r="Q21" s="17"/>
      <c r="R21" s="84"/>
    </row>
    <row r="22" spans="2:18" ht="12.75">
      <c r="B22" s="162"/>
      <c r="C22" s="163"/>
      <c r="D22" s="163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7"/>
      <c r="Q22" s="17"/>
      <c r="R22" s="84"/>
    </row>
    <row r="23" spans="2:18" ht="12.75">
      <c r="B23" s="162"/>
      <c r="C23" s="164"/>
      <c r="D23" s="16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7"/>
      <c r="Q23" s="17"/>
      <c r="R23" s="84"/>
    </row>
    <row r="24" spans="2:18" ht="12.75">
      <c r="B24" s="162"/>
      <c r="C24" s="1"/>
      <c r="D24" s="163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7"/>
      <c r="Q24" s="17"/>
      <c r="R24" s="84"/>
    </row>
    <row r="25" spans="2:18" ht="15">
      <c r="B25" s="162"/>
      <c r="C25" s="157"/>
      <c r="D25" s="161"/>
      <c r="E25" s="1"/>
      <c r="F25" s="93"/>
      <c r="G25" s="92"/>
      <c r="H25" s="155" t="s">
        <v>81</v>
      </c>
      <c r="I25" s="160">
        <f>$K$9</f>
        <v>0</v>
      </c>
      <c r="J25" s="92"/>
      <c r="K25" s="93"/>
      <c r="L25" s="156"/>
      <c r="M25" s="155"/>
      <c r="N25" s="155"/>
      <c r="O25" s="155"/>
      <c r="P25" s="17"/>
      <c r="Q25" s="17"/>
      <c r="R25" s="84"/>
    </row>
    <row r="26" spans="2:18" ht="15">
      <c r="B26" s="84"/>
      <c r="C26" s="1"/>
      <c r="D26" s="93"/>
      <c r="E26" s="157"/>
      <c r="F26" s="157"/>
      <c r="G26" s="158"/>
      <c r="H26" s="155"/>
      <c r="I26" s="1"/>
      <c r="J26" s="17"/>
      <c r="K26" s="17"/>
      <c r="L26" s="17"/>
      <c r="M26" s="155"/>
      <c r="N26" s="155"/>
      <c r="O26" s="155"/>
      <c r="P26" s="86"/>
      <c r="Q26" s="86"/>
      <c r="R26" s="155"/>
    </row>
    <row r="27" spans="2:18" ht="15">
      <c r="B27" s="84"/>
      <c r="C27" s="157"/>
      <c r="D27" s="157"/>
      <c r="E27" s="1"/>
      <c r="F27" s="1"/>
      <c r="G27" s="158"/>
      <c r="H27" s="155" t="s">
        <v>49</v>
      </c>
      <c r="I27" s="159">
        <f>IF($K$9=$E$5,$E$13,$E$5)</f>
        <v>0</v>
      </c>
      <c r="J27" s="17"/>
      <c r="K27" s="17"/>
      <c r="L27" s="17"/>
      <c r="M27" s="155"/>
      <c r="N27" s="155"/>
      <c r="O27" s="155"/>
      <c r="P27" s="86"/>
      <c r="Q27" s="86"/>
      <c r="R27" s="86"/>
    </row>
    <row r="28" spans="2:18" ht="15">
      <c r="B28" s="84"/>
      <c r="C28" s="1"/>
      <c r="D28" s="1"/>
      <c r="E28" s="157"/>
      <c r="F28" s="157"/>
      <c r="G28" s="158"/>
      <c r="H28" s="155"/>
      <c r="I28" s="1"/>
      <c r="J28" s="17"/>
      <c r="K28" s="17"/>
      <c r="L28" s="17"/>
      <c r="M28" s="155"/>
      <c r="N28" s="155"/>
      <c r="O28" s="155"/>
      <c r="P28" s="86"/>
      <c r="Q28" s="86"/>
      <c r="R28" s="155"/>
    </row>
    <row r="29" spans="2:18" ht="15">
      <c r="B29" s="84"/>
      <c r="C29" s="157"/>
      <c r="D29" s="157"/>
      <c r="E29" s="17"/>
      <c r="F29" s="17"/>
      <c r="G29" s="17"/>
      <c r="H29" s="155" t="s">
        <v>48</v>
      </c>
      <c r="I29" s="156" t="str">
        <f>IF($E$5=$C$3,$C$7,$C$3)</f>
        <v>A1</v>
      </c>
      <c r="J29" s="17"/>
      <c r="K29" s="17"/>
      <c r="L29" s="17"/>
      <c r="M29" s="155"/>
      <c r="N29" s="155"/>
      <c r="O29" s="155"/>
      <c r="P29" s="86"/>
      <c r="Q29" s="86"/>
      <c r="R29" s="86"/>
    </row>
    <row r="30" spans="2:18" ht="15">
      <c r="B30" s="8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86"/>
      <c r="Q30" s="86"/>
      <c r="R30" s="155"/>
    </row>
    <row r="31" spans="2:18" ht="15">
      <c r="B31" s="84"/>
      <c r="C31" s="17"/>
      <c r="D31" s="17"/>
      <c r="E31" s="17"/>
      <c r="F31" s="17"/>
      <c r="G31" s="17"/>
      <c r="H31" s="155" t="s">
        <v>48</v>
      </c>
      <c r="I31" s="156" t="str">
        <f>IF($E$13=$C$11,$C$15,$C$11)</f>
        <v>C1</v>
      </c>
      <c r="J31" s="17"/>
      <c r="K31" s="17"/>
      <c r="L31" s="17"/>
      <c r="M31" s="155"/>
      <c r="N31" s="155"/>
      <c r="O31" s="17"/>
      <c r="P31" s="17"/>
      <c r="Q31" s="17"/>
      <c r="R31" s="84"/>
    </row>
    <row r="32" spans="2:18" ht="15">
      <c r="B32" s="8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55"/>
    </row>
    <row r="33" spans="2:18" ht="12.75">
      <c r="B33" s="8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4"/>
    </row>
    <row r="34" spans="2:18" ht="12.75">
      <c r="B34" s="84"/>
      <c r="C34" s="17"/>
      <c r="D34" s="89"/>
      <c r="E34" s="89"/>
      <c r="F34" s="89"/>
      <c r="G34" s="89"/>
      <c r="H34" s="89"/>
      <c r="I34" s="1"/>
      <c r="J34" s="1"/>
      <c r="K34" s="1"/>
      <c r="L34" s="1"/>
      <c r="M34" s="88"/>
      <c r="N34" s="89"/>
      <c r="O34" s="89"/>
      <c r="P34" s="89"/>
      <c r="Q34" s="89"/>
      <c r="R34" s="84"/>
    </row>
    <row r="35" spans="2:18" ht="15">
      <c r="B35" s="84"/>
      <c r="C35" s="17"/>
      <c r="D35" s="1"/>
      <c r="E35" s="86" t="s">
        <v>47</v>
      </c>
      <c r="F35" s="86"/>
      <c r="G35" s="86"/>
      <c r="H35" s="86"/>
      <c r="I35" s="86"/>
      <c r="J35" s="86"/>
      <c r="K35" s="86"/>
      <c r="L35" s="86"/>
      <c r="M35" s="87"/>
      <c r="N35" s="86" t="s">
        <v>80</v>
      </c>
      <c r="O35" s="86"/>
      <c r="P35" s="17"/>
      <c r="Q35" s="17"/>
      <c r="R35" s="17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7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21.2812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4" width="3.7109375" style="0" customWidth="1"/>
    <col min="35" max="38" width="0" style="0" hidden="1" customWidth="1"/>
    <col min="39" max="39" width="3.7109375" style="0" customWidth="1"/>
    <col min="40" max="40" width="1.7109375" style="0" customWidth="1"/>
    <col min="41" max="42" width="3.7109375" style="0" customWidth="1"/>
    <col min="43" max="43" width="1.7109375" style="0" customWidth="1"/>
    <col min="44" max="45" width="3.7109375" style="0" customWidth="1"/>
    <col min="46" max="46" width="1.7109375" style="0" customWidth="1"/>
    <col min="47" max="47" width="3.7109375" style="0" customWidth="1"/>
    <col min="49" max="49" width="3.7109375" style="0" customWidth="1"/>
    <col min="50" max="67" width="0" style="0" hidden="1" customWidth="1"/>
  </cols>
  <sheetData>
    <row r="1" spans="3:55" ht="13.5" thickBot="1">
      <c r="C1" t="s">
        <v>91</v>
      </c>
      <c r="Z1" s="150"/>
      <c r="AY1" t="s">
        <v>0</v>
      </c>
      <c r="BC1" t="s">
        <v>1</v>
      </c>
    </row>
    <row r="2" spans="1:67" ht="15" thickBot="1">
      <c r="A2" s="218"/>
      <c r="B2" s="4" t="s">
        <v>2</v>
      </c>
      <c r="C2" s="4" t="s">
        <v>62</v>
      </c>
      <c r="D2" s="5"/>
      <c r="E2" s="6" t="str">
        <f>B4</f>
        <v>A</v>
      </c>
      <c r="F2" s="7"/>
      <c r="G2" s="8"/>
      <c r="H2" s="8"/>
      <c r="I2" s="8"/>
      <c r="J2" s="8"/>
      <c r="K2" s="5"/>
      <c r="L2" s="9" t="str">
        <f>B7</f>
        <v>B</v>
      </c>
      <c r="M2" s="10"/>
      <c r="N2" s="11"/>
      <c r="O2" s="11"/>
      <c r="P2" s="11"/>
      <c r="Q2" s="11"/>
      <c r="R2" s="12"/>
      <c r="S2" s="9" t="str">
        <f>B10</f>
        <v>C</v>
      </c>
      <c r="T2" s="10"/>
      <c r="U2" s="11"/>
      <c r="V2" s="11"/>
      <c r="W2" s="11"/>
      <c r="X2" s="10"/>
      <c r="Y2" s="12"/>
      <c r="Z2" s="149" t="s">
        <v>60</v>
      </c>
      <c r="AA2" s="10"/>
      <c r="AB2" s="11"/>
      <c r="AC2" s="11"/>
      <c r="AD2" s="11"/>
      <c r="AE2" s="10"/>
      <c r="AF2" s="11"/>
      <c r="AG2" s="217" t="s">
        <v>83</v>
      </c>
      <c r="AH2" s="10"/>
      <c r="AI2" s="11"/>
      <c r="AJ2" s="11"/>
      <c r="AK2" s="11"/>
      <c r="AL2" s="10"/>
      <c r="AM2" s="11"/>
      <c r="AN2" s="14" t="s">
        <v>4</v>
      </c>
      <c r="AO2" s="10"/>
      <c r="AP2" s="12"/>
      <c r="AQ2" s="14" t="s">
        <v>5</v>
      </c>
      <c r="AR2" s="10"/>
      <c r="AS2" s="11"/>
      <c r="AT2" s="14" t="s">
        <v>6</v>
      </c>
      <c r="AU2" s="10"/>
      <c r="AV2" s="15" t="s">
        <v>7</v>
      </c>
      <c r="AX2" s="16"/>
      <c r="AY2" s="16" t="s">
        <v>8</v>
      </c>
      <c r="AZ2" s="16" t="s">
        <v>9</v>
      </c>
      <c r="BA2" s="16" t="s">
        <v>10</v>
      </c>
      <c r="BB2" s="16" t="s">
        <v>60</v>
      </c>
      <c r="BC2" s="16"/>
      <c r="BD2" s="16"/>
      <c r="BE2" s="16" t="s">
        <v>11</v>
      </c>
      <c r="BF2" s="16"/>
      <c r="BG2" s="16" t="s">
        <v>12</v>
      </c>
      <c r="BH2" s="16" t="s">
        <v>13</v>
      </c>
      <c r="BI2" s="16" t="s">
        <v>14</v>
      </c>
      <c r="BJ2" s="16" t="s">
        <v>15</v>
      </c>
      <c r="BK2" s="16" t="s">
        <v>16</v>
      </c>
      <c r="BL2" s="16" t="s">
        <v>17</v>
      </c>
      <c r="BM2" s="16" t="s">
        <v>61</v>
      </c>
      <c r="BN2" s="16" t="s">
        <v>90</v>
      </c>
      <c r="BO2" s="16" t="s">
        <v>18</v>
      </c>
    </row>
    <row r="3" spans="2:67" ht="12.75">
      <c r="B3" s="147"/>
      <c r="C3" s="216"/>
      <c r="D3" s="20"/>
      <c r="E3" s="204"/>
      <c r="F3" s="22"/>
      <c r="G3" s="23"/>
      <c r="H3" s="24"/>
      <c r="I3" s="25"/>
      <c r="J3" s="26"/>
      <c r="K3" s="27">
        <f>F6</f>
        <v>0</v>
      </c>
      <c r="L3" s="28" t="s">
        <v>19</v>
      </c>
      <c r="M3" s="29">
        <f>D6</f>
        <v>0</v>
      </c>
      <c r="N3" s="30">
        <f>IF(K3&lt;=M3,0,1)</f>
        <v>0</v>
      </c>
      <c r="O3" s="30">
        <f>IF(M3&lt;=K3,0,1)</f>
        <v>0</v>
      </c>
      <c r="P3" s="31">
        <f>SUM(N3:N5)</f>
        <v>0</v>
      </c>
      <c r="Q3" s="31">
        <f>SUM(O3:O5)</f>
        <v>0</v>
      </c>
      <c r="R3" s="27">
        <f>F9</f>
        <v>0</v>
      </c>
      <c r="S3" s="28" t="s">
        <v>19</v>
      </c>
      <c r="T3" s="29">
        <f>D9</f>
        <v>0</v>
      </c>
      <c r="U3" s="30">
        <f aca="true" t="shared" si="0" ref="U3:U8">IF(R3&lt;=T3,0,1)</f>
        <v>0</v>
      </c>
      <c r="V3" s="30">
        <f aca="true" t="shared" si="1" ref="V3:V8">IF(T3&lt;=R3,0,1)</f>
        <v>0</v>
      </c>
      <c r="W3" s="31">
        <f>SUM(U3:U5)</f>
        <v>0</v>
      </c>
      <c r="X3" s="142">
        <f>SUM(V3:V5)</f>
        <v>0</v>
      </c>
      <c r="Y3" s="27">
        <f>F12</f>
        <v>0</v>
      </c>
      <c r="Z3" s="28" t="s">
        <v>19</v>
      </c>
      <c r="AA3" s="29">
        <f>D12</f>
        <v>0</v>
      </c>
      <c r="AB3" s="30">
        <f aca="true" t="shared" si="2" ref="AB3:AB11">IF(Y3&lt;=AA3,0,1)</f>
        <v>0</v>
      </c>
      <c r="AC3" s="30">
        <f aca="true" t="shared" si="3" ref="AC3:AC11">IF(AA3&lt;=Y3,0,1)</f>
        <v>0</v>
      </c>
      <c r="AD3" s="31">
        <f>SUM(AB3:AB5)</f>
        <v>0</v>
      </c>
      <c r="AE3" s="142">
        <f>SUM(AC3:AC5)</f>
        <v>0</v>
      </c>
      <c r="AF3" s="27">
        <f>F15</f>
        <v>0</v>
      </c>
      <c r="AG3" s="28" t="s">
        <v>19</v>
      </c>
      <c r="AH3" s="29">
        <f>D15</f>
        <v>0</v>
      </c>
      <c r="AI3" s="30">
        <f aca="true" t="shared" si="4" ref="AI3:AI14">IF(AF3&lt;=AH3,0,1)</f>
        <v>0</v>
      </c>
      <c r="AJ3" s="30">
        <f aca="true" t="shared" si="5" ref="AJ3:AJ14">IF(AH3&lt;=AF3,0,1)</f>
        <v>0</v>
      </c>
      <c r="AK3" s="31">
        <f>SUM(AI3:AI5)</f>
        <v>0</v>
      </c>
      <c r="AL3" s="142">
        <f>SUM(AJ3:AJ5)</f>
        <v>0</v>
      </c>
      <c r="AM3" s="210"/>
      <c r="AN3" s="210"/>
      <c r="AO3" s="203"/>
      <c r="AP3" s="211"/>
      <c r="AQ3" s="210"/>
      <c r="AR3" s="203"/>
      <c r="AS3" s="36"/>
      <c r="AT3" s="36"/>
      <c r="AU3" s="36"/>
      <c r="AV3" s="215"/>
      <c r="AX3" t="str">
        <f>CONCATENATE(C4," - ",C5)</f>
        <v>Barocsai Viola-Németh Júlia  - Talentum TSE</v>
      </c>
      <c r="BE3" t="str">
        <f>CONCATENATE(C4,"-",C5)</f>
        <v>Barocsai Viola-Németh Júlia -Talentum TSE</v>
      </c>
      <c r="BG3">
        <f>AS4-AU4</f>
        <v>0</v>
      </c>
      <c r="BH3">
        <f>AP4-AR4</f>
        <v>0</v>
      </c>
      <c r="BI3">
        <f>AM4-AO4</f>
        <v>0</v>
      </c>
      <c r="BJ3">
        <f>IF(AU4=0,1,0)</f>
        <v>1</v>
      </c>
      <c r="BK3">
        <f>IF(AU4=1,1,0)</f>
        <v>0</v>
      </c>
      <c r="BL3">
        <f>IF(AU4=2,1,0)</f>
        <v>0</v>
      </c>
      <c r="BM3">
        <f>IF(AU4=3,1,0)</f>
        <v>0</v>
      </c>
      <c r="BN3">
        <f>IF(AU4=4,1,0)</f>
        <v>0</v>
      </c>
      <c r="BO3">
        <f>IF(BL3=1,BJ3,-999)</f>
        <v>-999</v>
      </c>
    </row>
    <row r="4" spans="2:55" ht="12.75">
      <c r="B4" s="38" t="s">
        <v>8</v>
      </c>
      <c r="C4" s="209" t="s">
        <v>89</v>
      </c>
      <c r="D4" s="39"/>
      <c r="E4" s="40"/>
      <c r="F4" s="41"/>
      <c r="G4" s="42"/>
      <c r="H4" s="43"/>
      <c r="I4" s="43"/>
      <c r="J4" s="44"/>
      <c r="K4" s="45">
        <f>F7</f>
        <v>0</v>
      </c>
      <c r="L4" s="46" t="s">
        <v>19</v>
      </c>
      <c r="M4" s="47">
        <f>D7</f>
        <v>0</v>
      </c>
      <c r="N4" s="48">
        <f>IF(K4&lt;=M4,0,1)</f>
        <v>0</v>
      </c>
      <c r="O4" s="48">
        <f>IF(M4&lt;=K4,0,1)</f>
        <v>0</v>
      </c>
      <c r="P4" s="49">
        <f>IF(P3&lt;=Q3,0,1)</f>
        <v>0</v>
      </c>
      <c r="Q4" s="49">
        <f>IF(Q3&lt;=P3,0,1)</f>
        <v>0</v>
      </c>
      <c r="R4" s="45">
        <f>F10</f>
        <v>0</v>
      </c>
      <c r="S4" s="46" t="s">
        <v>19</v>
      </c>
      <c r="T4" s="47">
        <f>D10</f>
        <v>0</v>
      </c>
      <c r="U4" s="48">
        <f t="shared" si="0"/>
        <v>0</v>
      </c>
      <c r="V4" s="48">
        <f t="shared" si="1"/>
        <v>0</v>
      </c>
      <c r="W4" s="49">
        <f>IF(W3&lt;=X3,0,1)</f>
        <v>0</v>
      </c>
      <c r="X4" s="137">
        <f>IF(X3&lt;=W3,0,1)</f>
        <v>0</v>
      </c>
      <c r="Y4" s="45">
        <f>F13</f>
        <v>0</v>
      </c>
      <c r="Z4" s="46" t="s">
        <v>19</v>
      </c>
      <c r="AA4" s="47">
        <f>D13</f>
        <v>0</v>
      </c>
      <c r="AB4" s="48">
        <f t="shared" si="2"/>
        <v>0</v>
      </c>
      <c r="AC4" s="48">
        <f t="shared" si="3"/>
        <v>0</v>
      </c>
      <c r="AD4" s="49">
        <f>IF(AD3&lt;=AE3,0,1)</f>
        <v>0</v>
      </c>
      <c r="AE4" s="137">
        <f>IF(AE3&lt;=AD3,0,1)</f>
        <v>0</v>
      </c>
      <c r="AF4" s="45">
        <f>F16</f>
        <v>0</v>
      </c>
      <c r="AG4" s="46" t="s">
        <v>19</v>
      </c>
      <c r="AH4" s="47">
        <f>D16</f>
        <v>0</v>
      </c>
      <c r="AI4" s="48">
        <f t="shared" si="4"/>
        <v>0</v>
      </c>
      <c r="AJ4" s="48">
        <f t="shared" si="5"/>
        <v>0</v>
      </c>
      <c r="AK4" s="49">
        <f>IF(AK3&lt;=AL3,0,1)</f>
        <v>0</v>
      </c>
      <c r="AL4" s="137">
        <f>IF(AL3&lt;=AK3,0,1)</f>
        <v>0</v>
      </c>
      <c r="AM4" s="51">
        <f>SUM(K3:K5,R3:R5,Y3:Y5,AF3:AF5)</f>
        <v>0</v>
      </c>
      <c r="AN4" s="46" t="s">
        <v>19</v>
      </c>
      <c r="AO4" s="51">
        <f>SUM(M3:M5,T3:T5,AA3:AA5,AH3:AH5)</f>
        <v>0</v>
      </c>
      <c r="AP4" s="52">
        <f>SUM(P3,W3,AD3,AK3)</f>
        <v>0</v>
      </c>
      <c r="AQ4" s="46" t="s">
        <v>19</v>
      </c>
      <c r="AR4" s="51">
        <f>SUM(Q3,X3,AE3,AL3)</f>
        <v>0</v>
      </c>
      <c r="AS4" s="52">
        <f>SUM(P4,W4,AD4,AK4)</f>
        <v>0</v>
      </c>
      <c r="AT4" s="46" t="s">
        <v>19</v>
      </c>
      <c r="AU4" s="47">
        <f>SUM(Q4,X4,AE4,AL4)</f>
        <v>0</v>
      </c>
      <c r="AV4" s="199">
        <f>IF(OR(AS4&gt;0,AU4&gt;0),RANK(BC4,BC4:$BD17,0),0)</f>
        <v>0</v>
      </c>
      <c r="AY4">
        <f>IF(AS4&gt;AU4,1,0)</f>
        <v>0</v>
      </c>
      <c r="AZ4">
        <f>IF(AS4&gt;AU4,1,0)</f>
        <v>0</v>
      </c>
      <c r="BA4">
        <f>IF(AS4&gt;AU4,1,0)</f>
        <v>0</v>
      </c>
      <c r="BB4">
        <f>IF(AS4&gt;AU4,1,0)</f>
        <v>0</v>
      </c>
      <c r="BC4">
        <f>1000*AS4+(AP4-AR4)*100+AM4-AO4</f>
        <v>0</v>
      </c>
    </row>
    <row r="5" spans="2:54" ht="13.5" thickBot="1">
      <c r="B5" s="77"/>
      <c r="C5" s="197" t="s">
        <v>66</v>
      </c>
      <c r="D5" s="55"/>
      <c r="E5" s="56"/>
      <c r="F5" s="57"/>
      <c r="G5" s="58"/>
      <c r="H5" s="59"/>
      <c r="I5" s="59"/>
      <c r="J5" s="60"/>
      <c r="K5" s="61">
        <f>F8</f>
        <v>0</v>
      </c>
      <c r="L5" s="62" t="s">
        <v>19</v>
      </c>
      <c r="M5" s="63">
        <f>D8</f>
        <v>0</v>
      </c>
      <c r="N5" s="64">
        <f>IF(K5&lt;=M5,0,1)</f>
        <v>0</v>
      </c>
      <c r="O5" s="64">
        <f>IF(M5&lt;=K5,0,1)</f>
        <v>0</v>
      </c>
      <c r="P5" s="65"/>
      <c r="Q5" s="65"/>
      <c r="R5" s="45">
        <f>F11</f>
        <v>0</v>
      </c>
      <c r="S5" s="46" t="s">
        <v>19</v>
      </c>
      <c r="T5" s="47">
        <f>D11</f>
        <v>0</v>
      </c>
      <c r="U5" s="64">
        <f t="shared" si="0"/>
        <v>0</v>
      </c>
      <c r="V5" s="64">
        <f t="shared" si="1"/>
        <v>0</v>
      </c>
      <c r="W5" s="65"/>
      <c r="X5" s="132"/>
      <c r="Y5" s="45">
        <f>F14</f>
        <v>0</v>
      </c>
      <c r="Z5" s="62" t="s">
        <v>19</v>
      </c>
      <c r="AA5" s="47">
        <f>D14</f>
        <v>0</v>
      </c>
      <c r="AB5" s="64">
        <f t="shared" si="2"/>
        <v>0</v>
      </c>
      <c r="AC5" s="64">
        <f t="shared" si="3"/>
        <v>0</v>
      </c>
      <c r="AD5" s="65"/>
      <c r="AE5" s="132"/>
      <c r="AF5" s="45">
        <f>F17</f>
        <v>0</v>
      </c>
      <c r="AG5" s="62" t="s">
        <v>19</v>
      </c>
      <c r="AH5" s="47">
        <f>D17</f>
        <v>0</v>
      </c>
      <c r="AI5" s="64">
        <f t="shared" si="4"/>
        <v>0</v>
      </c>
      <c r="AJ5" s="64">
        <f t="shared" si="5"/>
        <v>0</v>
      </c>
      <c r="AK5" s="65"/>
      <c r="AL5" s="132"/>
      <c r="AM5" s="134"/>
      <c r="AN5" s="134"/>
      <c r="AO5" s="133"/>
      <c r="AP5" s="208"/>
      <c r="AQ5" s="134"/>
      <c r="AR5" s="133"/>
      <c r="AS5" s="70"/>
      <c r="AT5" s="70"/>
      <c r="AU5" s="70"/>
      <c r="AV5" s="207"/>
      <c r="AY5">
        <f>IF(AS4&lt;AU4,1,0)</f>
        <v>0</v>
      </c>
      <c r="AZ5">
        <f>IF(AS4&lt;AU4,1,0)</f>
        <v>0</v>
      </c>
      <c r="BA5">
        <f>IF(AS4&lt;AU4,1,0)</f>
        <v>0</v>
      </c>
      <c r="BB5">
        <f>IF(AS4&gt;AU4,1,0)</f>
        <v>0</v>
      </c>
    </row>
    <row r="6" spans="2:67" ht="12.75">
      <c r="B6" s="147"/>
      <c r="C6" s="205"/>
      <c r="D6" s="27"/>
      <c r="E6" s="28" t="s">
        <v>19</v>
      </c>
      <c r="F6" s="73"/>
      <c r="G6" s="30">
        <f aca="true" t="shared" si="6" ref="G6:G17">IF(D6&lt;=F6,0,1)</f>
        <v>0</v>
      </c>
      <c r="H6" s="30">
        <f aca="true" t="shared" si="7" ref="H6:H17">IF(F6&lt;=D6,0,1)</f>
        <v>0</v>
      </c>
      <c r="I6" s="31">
        <f>SUM(G6:G8)</f>
        <v>0</v>
      </c>
      <c r="J6" s="31">
        <f>SUM(H6:H8)</f>
        <v>0</v>
      </c>
      <c r="K6" s="20"/>
      <c r="L6" s="204"/>
      <c r="M6" s="22"/>
      <c r="N6" s="23"/>
      <c r="O6" s="24"/>
      <c r="P6" s="25"/>
      <c r="Q6" s="26"/>
      <c r="R6" s="27">
        <f>M9</f>
        <v>0</v>
      </c>
      <c r="S6" s="28" t="s">
        <v>19</v>
      </c>
      <c r="T6" s="29">
        <f>K9</f>
        <v>0</v>
      </c>
      <c r="U6" s="30">
        <f t="shared" si="0"/>
        <v>0</v>
      </c>
      <c r="V6" s="30">
        <f t="shared" si="1"/>
        <v>0</v>
      </c>
      <c r="W6" s="31">
        <f>SUM(U6:U8)</f>
        <v>0</v>
      </c>
      <c r="X6" s="142">
        <f>SUM(V6:V8)</f>
        <v>0</v>
      </c>
      <c r="Y6" s="27">
        <f>M12</f>
        <v>0</v>
      </c>
      <c r="Z6" s="28" t="s">
        <v>19</v>
      </c>
      <c r="AA6" s="29">
        <f>K12</f>
        <v>0</v>
      </c>
      <c r="AB6" s="30">
        <f t="shared" si="2"/>
        <v>0</v>
      </c>
      <c r="AC6" s="30">
        <f t="shared" si="3"/>
        <v>0</v>
      </c>
      <c r="AD6" s="31">
        <f>SUM(AB6:AB8)</f>
        <v>0</v>
      </c>
      <c r="AE6" s="142">
        <f>SUM(AC6:AC8)</f>
        <v>0</v>
      </c>
      <c r="AF6" s="27">
        <f>M15</f>
        <v>0</v>
      </c>
      <c r="AG6" s="28" t="s">
        <v>19</v>
      </c>
      <c r="AH6" s="29">
        <f>K15</f>
        <v>0</v>
      </c>
      <c r="AI6" s="30">
        <f t="shared" si="4"/>
        <v>0</v>
      </c>
      <c r="AJ6" s="30">
        <f t="shared" si="5"/>
        <v>0</v>
      </c>
      <c r="AK6" s="31">
        <f>SUM(AI6:AI8)</f>
        <v>0</v>
      </c>
      <c r="AL6" s="142">
        <f>SUM(AJ6:AJ8)</f>
        <v>0</v>
      </c>
      <c r="AM6" s="210"/>
      <c r="AN6" s="210"/>
      <c r="AO6" s="203"/>
      <c r="AP6" s="211"/>
      <c r="AQ6" s="210"/>
      <c r="AR6" s="203"/>
      <c r="AS6" s="51"/>
      <c r="AT6" s="51"/>
      <c r="AU6" s="51"/>
      <c r="AV6" s="199"/>
      <c r="AX6" t="str">
        <f>CONCATENATE(C7," - ",C8)</f>
        <v>Stefkovics Hanna-Jakab J. - CET SE-Danubius</v>
      </c>
      <c r="BE6" t="str">
        <f>CONCATENATE(C7,"-",C8)</f>
        <v>Stefkovics Hanna-Jakab J.-CET SE-Danubius</v>
      </c>
      <c r="BG6">
        <f>AS7-AU7</f>
        <v>0</v>
      </c>
      <c r="BH6">
        <f>AP7-AR7</f>
        <v>0</v>
      </c>
      <c r="BI6">
        <f>AM7-AO7</f>
        <v>0</v>
      </c>
      <c r="BJ6">
        <f>IF(AU7=0,1,0)</f>
        <v>1</v>
      </c>
      <c r="BK6">
        <f>IF(AU7=1,1,0)</f>
        <v>0</v>
      </c>
      <c r="BL6">
        <f>IF(AU7=2,1,0)</f>
        <v>0</v>
      </c>
      <c r="BM6">
        <f>IF(AU7=3,1,0)</f>
        <v>0</v>
      </c>
      <c r="BN6">
        <f>IF(AU7=4,1,0)</f>
        <v>0</v>
      </c>
      <c r="BO6">
        <f>IF(BL6=1,BJ6,-999)</f>
        <v>-999</v>
      </c>
    </row>
    <row r="7" spans="2:55" ht="12.75">
      <c r="B7" s="38" t="s">
        <v>9</v>
      </c>
      <c r="C7" s="209" t="s">
        <v>88</v>
      </c>
      <c r="D7" s="45"/>
      <c r="E7" s="46" t="s">
        <v>19</v>
      </c>
      <c r="F7" s="74"/>
      <c r="G7" s="48">
        <f t="shared" si="6"/>
        <v>0</v>
      </c>
      <c r="H7" s="48">
        <f t="shared" si="7"/>
        <v>0</v>
      </c>
      <c r="I7" s="49">
        <f>IF(I6&lt;=J6,0,1)</f>
        <v>0</v>
      </c>
      <c r="J7" s="49">
        <f>IF(J6&lt;=I6,0,1)</f>
        <v>0</v>
      </c>
      <c r="K7" s="39"/>
      <c r="L7" s="40"/>
      <c r="M7" s="41"/>
      <c r="N7" s="42"/>
      <c r="O7" s="43"/>
      <c r="P7" s="43"/>
      <c r="Q7" s="44"/>
      <c r="R7" s="45">
        <f>M10</f>
        <v>0</v>
      </c>
      <c r="S7" s="46" t="s">
        <v>19</v>
      </c>
      <c r="T7" s="47">
        <f>K10</f>
        <v>0</v>
      </c>
      <c r="U7" s="48">
        <f t="shared" si="0"/>
        <v>0</v>
      </c>
      <c r="V7" s="48">
        <f t="shared" si="1"/>
        <v>0</v>
      </c>
      <c r="W7" s="49">
        <f>IF(W6&lt;=X6,0,1)</f>
        <v>0</v>
      </c>
      <c r="X7" s="137">
        <f>IF(X6&lt;=W6,0,1)</f>
        <v>0</v>
      </c>
      <c r="Y7" s="45">
        <f>M13</f>
        <v>0</v>
      </c>
      <c r="Z7" s="46" t="s">
        <v>19</v>
      </c>
      <c r="AA7" s="47">
        <f>K13</f>
        <v>0</v>
      </c>
      <c r="AB7" s="48">
        <f t="shared" si="2"/>
        <v>0</v>
      </c>
      <c r="AC7" s="48">
        <f t="shared" si="3"/>
        <v>0</v>
      </c>
      <c r="AD7" s="49">
        <f>IF(AD6&lt;=AE6,0,1)</f>
        <v>0</v>
      </c>
      <c r="AE7" s="137">
        <f>IF(AE6&lt;=AD6,0,1)</f>
        <v>0</v>
      </c>
      <c r="AF7" s="45">
        <f>M16</f>
        <v>0</v>
      </c>
      <c r="AG7" s="46" t="s">
        <v>19</v>
      </c>
      <c r="AH7" s="47">
        <f>K16</f>
        <v>0</v>
      </c>
      <c r="AI7" s="48">
        <f t="shared" si="4"/>
        <v>0</v>
      </c>
      <c r="AJ7" s="48">
        <f t="shared" si="5"/>
        <v>0</v>
      </c>
      <c r="AK7" s="49">
        <f>IF(AK6&lt;=AL6,0,1)</f>
        <v>0</v>
      </c>
      <c r="AL7" s="137">
        <f>IF(AL6&lt;=AK6,0,1)</f>
        <v>0</v>
      </c>
      <c r="AM7" s="51">
        <f>SUM(D6:D8,R6:R8,Y6:Y8,AF6:AF8)</f>
        <v>0</v>
      </c>
      <c r="AN7" s="46" t="s">
        <v>19</v>
      </c>
      <c r="AO7" s="51">
        <f>SUM(F6:F8,T6:T8,AA6:AA8,AH6:AH8)</f>
        <v>0</v>
      </c>
      <c r="AP7" s="52">
        <f>SUM(I6,W6,AD6,AK6)</f>
        <v>0</v>
      </c>
      <c r="AQ7" s="46" t="s">
        <v>19</v>
      </c>
      <c r="AR7" s="51">
        <f>SUM(J6,X6,AE6,AL6)</f>
        <v>0</v>
      </c>
      <c r="AS7" s="52">
        <f>SUM(I7,W7,AD7,AK7)</f>
        <v>0</v>
      </c>
      <c r="AT7" s="46" t="s">
        <v>19</v>
      </c>
      <c r="AU7" s="47">
        <f>SUM(J7,X7,AE7,AL7)</f>
        <v>0</v>
      </c>
      <c r="AV7" s="199">
        <f>IF(OR(AS7&gt;0,AU7&gt;0),RANK(BC7,BC4:$BD17,0),0)</f>
        <v>0</v>
      </c>
      <c r="AY7">
        <f>IF(AS7&gt;AU7,1,0)</f>
        <v>0</v>
      </c>
      <c r="AZ7">
        <f>IF(AS7&gt;AU7,1,0)</f>
        <v>0</v>
      </c>
      <c r="BA7">
        <f>IF(AS7&gt;AU7,1,0)</f>
        <v>0</v>
      </c>
      <c r="BB7">
        <f>IF(AS7&gt;AU7,1,0)</f>
        <v>0</v>
      </c>
      <c r="BC7">
        <f>1000*AS7+(AP7-AR7)*100+AM7-AO7</f>
        <v>0</v>
      </c>
    </row>
    <row r="8" spans="2:54" ht="13.5" thickBot="1">
      <c r="B8" s="77"/>
      <c r="C8" s="197" t="s">
        <v>87</v>
      </c>
      <c r="D8" s="61"/>
      <c r="E8" s="62" t="s">
        <v>19</v>
      </c>
      <c r="F8" s="75"/>
      <c r="G8" s="64">
        <f t="shared" si="6"/>
        <v>0</v>
      </c>
      <c r="H8" s="64">
        <f t="shared" si="7"/>
        <v>0</v>
      </c>
      <c r="I8" s="65"/>
      <c r="J8" s="65"/>
      <c r="K8" s="55"/>
      <c r="L8" s="56"/>
      <c r="M8" s="57"/>
      <c r="N8" s="58"/>
      <c r="O8" s="59"/>
      <c r="P8" s="59"/>
      <c r="Q8" s="60"/>
      <c r="R8" s="61">
        <f>M11</f>
        <v>0</v>
      </c>
      <c r="S8" s="62" t="s">
        <v>19</v>
      </c>
      <c r="T8" s="63">
        <f>K11</f>
        <v>0</v>
      </c>
      <c r="U8" s="64">
        <f t="shared" si="0"/>
        <v>0</v>
      </c>
      <c r="V8" s="64">
        <f t="shared" si="1"/>
        <v>0</v>
      </c>
      <c r="W8" s="65"/>
      <c r="X8" s="132"/>
      <c r="Y8" s="45">
        <f>M14</f>
        <v>0</v>
      </c>
      <c r="Z8" s="62" t="s">
        <v>19</v>
      </c>
      <c r="AA8" s="47">
        <f>K14</f>
        <v>0</v>
      </c>
      <c r="AB8" s="64">
        <f t="shared" si="2"/>
        <v>0</v>
      </c>
      <c r="AC8" s="64">
        <f t="shared" si="3"/>
        <v>0</v>
      </c>
      <c r="AD8" s="65"/>
      <c r="AE8" s="132"/>
      <c r="AF8" s="61">
        <f>M17</f>
        <v>0</v>
      </c>
      <c r="AG8" s="62" t="s">
        <v>19</v>
      </c>
      <c r="AH8" s="63">
        <f>K17</f>
        <v>0</v>
      </c>
      <c r="AI8" s="64">
        <f t="shared" si="4"/>
        <v>0</v>
      </c>
      <c r="AJ8" s="64">
        <f t="shared" si="5"/>
        <v>0</v>
      </c>
      <c r="AK8" s="65"/>
      <c r="AL8" s="132"/>
      <c r="AM8" s="134"/>
      <c r="AN8" s="134"/>
      <c r="AO8" s="133"/>
      <c r="AP8" s="139"/>
      <c r="AQ8" s="134"/>
      <c r="AR8" s="133"/>
      <c r="AS8" s="70"/>
      <c r="AT8" s="70"/>
      <c r="AU8" s="70"/>
      <c r="AV8" s="207"/>
      <c r="AY8">
        <f>IF(AS7&lt;AU7,1,0)</f>
        <v>0</v>
      </c>
      <c r="AZ8">
        <f>IF(AS7&lt;AU7,1,0)</f>
        <v>0</v>
      </c>
      <c r="BA8">
        <f>IF(AS7&lt;AU7,1,0)</f>
        <v>0</v>
      </c>
      <c r="BB8">
        <f>IF(AS7&gt;AU7,1,0)</f>
        <v>0</v>
      </c>
    </row>
    <row r="9" spans="2:67" ht="12.75">
      <c r="B9" s="147"/>
      <c r="C9" s="205"/>
      <c r="D9" s="27"/>
      <c r="E9" s="28" t="s">
        <v>19</v>
      </c>
      <c r="F9" s="73"/>
      <c r="G9" s="30">
        <f t="shared" si="6"/>
        <v>0</v>
      </c>
      <c r="H9" s="30">
        <f t="shared" si="7"/>
        <v>0</v>
      </c>
      <c r="I9" s="31">
        <f>SUM(G9:G11)</f>
        <v>0</v>
      </c>
      <c r="J9" s="31">
        <f>SUM(H9:H11)</f>
        <v>0</v>
      </c>
      <c r="K9" s="27"/>
      <c r="L9" s="28" t="s">
        <v>19</v>
      </c>
      <c r="M9" s="73"/>
      <c r="N9" s="30">
        <f aca="true" t="shared" si="8" ref="N9:N17">IF(K9&lt;=M9,0,1)</f>
        <v>0</v>
      </c>
      <c r="O9" s="30">
        <f aca="true" t="shared" si="9" ref="O9:O17">IF(M9&lt;=K9,0,1)</f>
        <v>0</v>
      </c>
      <c r="P9" s="31">
        <f>SUM(N9:N11)</f>
        <v>0</v>
      </c>
      <c r="Q9" s="31">
        <f>SUM(O9:O11)</f>
        <v>0</v>
      </c>
      <c r="R9" s="20"/>
      <c r="S9" s="204"/>
      <c r="T9" s="22"/>
      <c r="U9" s="23"/>
      <c r="V9" s="24"/>
      <c r="W9" s="25"/>
      <c r="X9" s="26"/>
      <c r="Y9" s="27">
        <f>T12</f>
        <v>0</v>
      </c>
      <c r="Z9" s="28" t="s">
        <v>19</v>
      </c>
      <c r="AA9" s="29">
        <f>R12</f>
        <v>0</v>
      </c>
      <c r="AB9" s="30">
        <f t="shared" si="2"/>
        <v>0</v>
      </c>
      <c r="AC9" s="30">
        <f t="shared" si="3"/>
        <v>0</v>
      </c>
      <c r="AD9" s="31">
        <f>SUM(AB9:AB11)</f>
        <v>0</v>
      </c>
      <c r="AE9" s="142">
        <f>SUM(AC9:AC11)</f>
        <v>0</v>
      </c>
      <c r="AF9" s="45">
        <f>T15</f>
        <v>0</v>
      </c>
      <c r="AG9" s="46" t="s">
        <v>19</v>
      </c>
      <c r="AH9" s="47">
        <f>R15</f>
        <v>0</v>
      </c>
      <c r="AI9" s="48">
        <f t="shared" si="4"/>
        <v>0</v>
      </c>
      <c r="AJ9" s="48">
        <f t="shared" si="5"/>
        <v>0</v>
      </c>
      <c r="AK9" s="214">
        <f>SUM(AI9:AI11)</f>
        <v>0</v>
      </c>
      <c r="AL9" s="213">
        <f>SUM(AJ9:AJ11)</f>
        <v>0</v>
      </c>
      <c r="AM9" s="212"/>
      <c r="AN9" s="210"/>
      <c r="AO9" s="203"/>
      <c r="AP9" s="211"/>
      <c r="AQ9" s="210"/>
      <c r="AR9" s="203"/>
      <c r="AS9" s="51"/>
      <c r="AT9" s="51"/>
      <c r="AU9" s="51"/>
      <c r="AV9" s="199"/>
      <c r="AX9" t="str">
        <f>CONCATENATE(C10," - ",C11)</f>
        <v>Debre Dorka-Erdélyi Emma - Verőcei DE</v>
      </c>
      <c r="BE9" t="str">
        <f>CONCATENATE(C10,"-",C11)</f>
        <v>Debre Dorka-Erdélyi Emma-Verőcei DE</v>
      </c>
      <c r="BG9">
        <f>AS10-AU10</f>
        <v>0</v>
      </c>
      <c r="BH9">
        <f>AP10-AR10</f>
        <v>0</v>
      </c>
      <c r="BI9">
        <f>AM10-AO10</f>
        <v>0</v>
      </c>
      <c r="BJ9">
        <f>IF(AU10=0,1,0)</f>
        <v>1</v>
      </c>
      <c r="BK9">
        <f>IF(AU10=1,1,0)</f>
        <v>0</v>
      </c>
      <c r="BL9">
        <f>IF(AU10=2,1,0)</f>
        <v>0</v>
      </c>
      <c r="BM9">
        <f>IF(AU10=3,1,0)</f>
        <v>0</v>
      </c>
      <c r="BN9">
        <f>IF(AU10=4,1,0)</f>
        <v>0</v>
      </c>
      <c r="BO9">
        <f>IF(BL9=1,BJ9,-999)</f>
        <v>-999</v>
      </c>
    </row>
    <row r="10" spans="2:67" ht="12.75">
      <c r="B10" s="38" t="s">
        <v>10</v>
      </c>
      <c r="C10" s="209" t="s">
        <v>86</v>
      </c>
      <c r="D10" s="45"/>
      <c r="E10" s="46" t="s">
        <v>19</v>
      </c>
      <c r="F10" s="74"/>
      <c r="G10" s="48">
        <f t="shared" si="6"/>
        <v>0</v>
      </c>
      <c r="H10" s="48">
        <f t="shared" si="7"/>
        <v>0</v>
      </c>
      <c r="I10" s="49">
        <f>IF(I9&lt;=J9,0,1)</f>
        <v>0</v>
      </c>
      <c r="J10" s="49">
        <f>IF(J9&lt;=I9,0,1)</f>
        <v>0</v>
      </c>
      <c r="K10" s="45"/>
      <c r="L10" s="46" t="s">
        <v>19</v>
      </c>
      <c r="M10" s="74"/>
      <c r="N10" s="48">
        <f t="shared" si="8"/>
        <v>0</v>
      </c>
      <c r="O10" s="48">
        <f t="shared" si="9"/>
        <v>0</v>
      </c>
      <c r="P10" s="49">
        <f>IF(P9&lt;=Q9,0,1)</f>
        <v>0</v>
      </c>
      <c r="Q10" s="49">
        <f>IF(Q9&lt;=P9,0,1)</f>
        <v>0</v>
      </c>
      <c r="R10" s="39"/>
      <c r="S10" s="40"/>
      <c r="T10" s="41"/>
      <c r="U10" s="42"/>
      <c r="V10" s="43"/>
      <c r="W10" s="43"/>
      <c r="X10" s="44"/>
      <c r="Y10" s="45">
        <f>T13</f>
        <v>0</v>
      </c>
      <c r="Z10" s="46" t="s">
        <v>19</v>
      </c>
      <c r="AA10" s="47">
        <f>R13</f>
        <v>0</v>
      </c>
      <c r="AB10" s="48">
        <f t="shared" si="2"/>
        <v>0</v>
      </c>
      <c r="AC10" s="48">
        <f t="shared" si="3"/>
        <v>0</v>
      </c>
      <c r="AD10" s="49">
        <f>IF(AD9&lt;=AE9,0,1)</f>
        <v>0</v>
      </c>
      <c r="AE10" s="137">
        <f>IF(AE9&lt;=AD9,0,1)</f>
        <v>0</v>
      </c>
      <c r="AF10" s="45">
        <f>T16</f>
        <v>0</v>
      </c>
      <c r="AG10" s="46" t="s">
        <v>19</v>
      </c>
      <c r="AH10" s="47">
        <f>R16</f>
        <v>0</v>
      </c>
      <c r="AI10" s="48">
        <f t="shared" si="4"/>
        <v>0</v>
      </c>
      <c r="AJ10" s="48">
        <f t="shared" si="5"/>
        <v>0</v>
      </c>
      <c r="AK10" s="49">
        <f>IF(AK9&lt;=AL9,0,1)</f>
        <v>0</v>
      </c>
      <c r="AL10" s="137">
        <f>IF(AL9&lt;=AK9,0,1)</f>
        <v>0</v>
      </c>
      <c r="AM10" s="51">
        <f>SUM(D9:D11,K9:K11,Y9:Y11,AF9:AF11)</f>
        <v>0</v>
      </c>
      <c r="AN10" s="46" t="s">
        <v>19</v>
      </c>
      <c r="AO10" s="51">
        <f>SUM(F9:F11,M9:M11,AA9:AA11,AH9:AH11)</f>
        <v>0</v>
      </c>
      <c r="AP10" s="52">
        <f>SUM(I9,P9,AD9,AK9)</f>
        <v>0</v>
      </c>
      <c r="AQ10" s="46" t="s">
        <v>19</v>
      </c>
      <c r="AR10" s="51">
        <f>SUM(J9,Q9,AE9,AL9)</f>
        <v>0</v>
      </c>
      <c r="AS10" s="52">
        <f>SUM(I10,P10,AD10,AK10)</f>
        <v>0</v>
      </c>
      <c r="AT10" s="46" t="s">
        <v>19</v>
      </c>
      <c r="AU10" s="47">
        <f>SUM(J10,Q10,AE10,AL10)</f>
        <v>0</v>
      </c>
      <c r="AV10" s="199">
        <f>IF(OR(AS10&gt;0,AU10&gt;0),RANK(BC10,BC4:$BD17,0),0)</f>
        <v>0</v>
      </c>
      <c r="AY10">
        <f>IF(AS10&gt;AU10,1,0)</f>
        <v>0</v>
      </c>
      <c r="AZ10">
        <f>IF(AS10&gt;AU10,1,0)</f>
        <v>0</v>
      </c>
      <c r="BA10">
        <f>IF(AS10&gt;AU10,1,0)</f>
        <v>0</v>
      </c>
      <c r="BB10">
        <f>IF(AS10&gt;AU10,1,0)</f>
        <v>0</v>
      </c>
      <c r="BC10">
        <f>1000*AS10+(AP10-AR10)*100+AM10-AO10</f>
        <v>0</v>
      </c>
      <c r="BO10" t="s">
        <v>20</v>
      </c>
    </row>
    <row r="11" spans="1:54" ht="13.5" thickBot="1">
      <c r="A11" s="2"/>
      <c r="B11" s="77"/>
      <c r="C11" s="197" t="s">
        <v>68</v>
      </c>
      <c r="D11" s="61"/>
      <c r="E11" s="62" t="s">
        <v>19</v>
      </c>
      <c r="F11" s="75"/>
      <c r="G11" s="64">
        <f t="shared" si="6"/>
        <v>0</v>
      </c>
      <c r="H11" s="64">
        <f t="shared" si="7"/>
        <v>0</v>
      </c>
      <c r="I11" s="65"/>
      <c r="J11" s="132"/>
      <c r="K11" s="145"/>
      <c r="L11" s="62" t="s">
        <v>19</v>
      </c>
      <c r="M11" s="75"/>
      <c r="N11" s="64">
        <f t="shared" si="8"/>
        <v>0</v>
      </c>
      <c r="O11" s="64">
        <f t="shared" si="9"/>
        <v>0</v>
      </c>
      <c r="P11" s="65"/>
      <c r="Q11" s="132"/>
      <c r="R11" s="55"/>
      <c r="S11" s="56"/>
      <c r="T11" s="57"/>
      <c r="U11" s="59"/>
      <c r="V11" s="59"/>
      <c r="W11" s="59"/>
      <c r="X11" s="60"/>
      <c r="Y11" s="45">
        <f>T14</f>
        <v>0</v>
      </c>
      <c r="Z11" s="62" t="s">
        <v>19</v>
      </c>
      <c r="AA11" s="47">
        <f>R14</f>
        <v>0</v>
      </c>
      <c r="AB11" s="64">
        <f t="shared" si="2"/>
        <v>0</v>
      </c>
      <c r="AC11" s="64">
        <f t="shared" si="3"/>
        <v>0</v>
      </c>
      <c r="AD11" s="65"/>
      <c r="AE11" s="132"/>
      <c r="AF11" s="45">
        <f>T17</f>
        <v>0</v>
      </c>
      <c r="AG11" s="62" t="s">
        <v>19</v>
      </c>
      <c r="AH11" s="47">
        <f>R17</f>
        <v>0</v>
      </c>
      <c r="AI11" s="64">
        <f t="shared" si="4"/>
        <v>0</v>
      </c>
      <c r="AJ11" s="64">
        <f t="shared" si="5"/>
        <v>0</v>
      </c>
      <c r="AK11" s="65"/>
      <c r="AL11" s="132"/>
      <c r="AM11" s="134"/>
      <c r="AN11" s="134"/>
      <c r="AO11" s="133"/>
      <c r="AP11" s="208"/>
      <c r="AQ11" s="134"/>
      <c r="AR11" s="133"/>
      <c r="AS11" s="70"/>
      <c r="AT11" s="70"/>
      <c r="AU11" s="70"/>
      <c r="AV11" s="207"/>
      <c r="AY11">
        <f>IF(AS10&lt;AU10,1,0)</f>
        <v>0</v>
      </c>
      <c r="AZ11">
        <f>IF(AS10&lt;AU10,1,0)</f>
        <v>0</v>
      </c>
      <c r="BA11">
        <f>IF(AS10&lt;AU10,1,0)</f>
        <v>0</v>
      </c>
      <c r="BB11">
        <f>IF(AS10&gt;AU10,1,0)</f>
        <v>0</v>
      </c>
    </row>
    <row r="12" spans="1:67" ht="12.75">
      <c r="A12" s="2"/>
      <c r="B12" s="144"/>
      <c r="C12" s="205"/>
      <c r="D12" s="45"/>
      <c r="E12" s="28" t="s">
        <v>19</v>
      </c>
      <c r="F12" s="138"/>
      <c r="G12" s="30">
        <f t="shared" si="6"/>
        <v>0</v>
      </c>
      <c r="H12" s="30">
        <f t="shared" si="7"/>
        <v>0</v>
      </c>
      <c r="I12" s="31">
        <f>SUM(G12:G14)</f>
        <v>0</v>
      </c>
      <c r="J12" s="142">
        <f>SUM(H12:H14)</f>
        <v>0</v>
      </c>
      <c r="K12" s="139"/>
      <c r="L12" s="28" t="s">
        <v>19</v>
      </c>
      <c r="M12" s="138"/>
      <c r="N12" s="30">
        <f t="shared" si="8"/>
        <v>0</v>
      </c>
      <c r="O12" s="30">
        <f t="shared" si="9"/>
        <v>0</v>
      </c>
      <c r="P12" s="31">
        <f>SUM(N12:N14)</f>
        <v>0</v>
      </c>
      <c r="Q12" s="142">
        <f>SUM(O12:O14)</f>
        <v>0</v>
      </c>
      <c r="R12" s="139"/>
      <c r="S12" s="28" t="s">
        <v>19</v>
      </c>
      <c r="T12" s="138"/>
      <c r="U12" s="30">
        <f aca="true" t="shared" si="10" ref="U12:U17">IF(R12&lt;=T12,0,1)</f>
        <v>0</v>
      </c>
      <c r="V12" s="30">
        <f aca="true" t="shared" si="11" ref="V12:V17">IF(T12&lt;=R12,0,1)</f>
        <v>0</v>
      </c>
      <c r="W12" s="31">
        <f>SUM(U12:U14)</f>
        <v>0</v>
      </c>
      <c r="X12" s="142">
        <f>SUM(V12:V14)</f>
        <v>0</v>
      </c>
      <c r="Y12" s="20"/>
      <c r="Z12" s="204"/>
      <c r="AA12" s="22"/>
      <c r="AB12" s="24"/>
      <c r="AC12" s="24"/>
      <c r="AD12" s="24"/>
      <c r="AE12" s="26"/>
      <c r="AF12" s="27">
        <f>AA15</f>
        <v>0</v>
      </c>
      <c r="AG12" s="28" t="s">
        <v>19</v>
      </c>
      <c r="AH12" s="29">
        <f>Y15</f>
        <v>0</v>
      </c>
      <c r="AI12" s="30">
        <f t="shared" si="4"/>
        <v>0</v>
      </c>
      <c r="AJ12" s="30">
        <f t="shared" si="5"/>
        <v>0</v>
      </c>
      <c r="AK12" s="31">
        <f>SUM(AI12:AI14)</f>
        <v>0</v>
      </c>
      <c r="AL12" s="142">
        <f>SUM(AJ12:AJ14)</f>
        <v>0</v>
      </c>
      <c r="AM12" s="139"/>
      <c r="AN12" s="139"/>
      <c r="AO12" s="203"/>
      <c r="AP12" s="139"/>
      <c r="AQ12" s="139"/>
      <c r="AR12" s="203"/>
      <c r="AS12" s="139"/>
      <c r="AT12" s="139"/>
      <c r="AU12" s="203"/>
      <c r="AV12" s="202"/>
      <c r="AX12" t="str">
        <f>CONCATENATE(C13," - ",C14)</f>
        <v>Ujházi Zsófia-Szabó Adrienn - VSD-Pelikán DSE</v>
      </c>
      <c r="BE12" t="str">
        <f>CONCATENATE(C13,"-",C14)</f>
        <v>Ujházi Zsófia-Szabó Adrienn-VSD-Pelikán DSE</v>
      </c>
      <c r="BG12">
        <f>AS13-AU13</f>
        <v>0</v>
      </c>
      <c r="BH12">
        <f>AP13-AR13</f>
        <v>0</v>
      </c>
      <c r="BI12">
        <f>AM13-AO13</f>
        <v>0</v>
      </c>
      <c r="BJ12">
        <f>IF(AU13=0,1,0)</f>
        <v>1</v>
      </c>
      <c r="BK12">
        <f>IF(AU13=1,1,0)</f>
        <v>0</v>
      </c>
      <c r="BL12">
        <f>IF(AU13=2,1,0)</f>
        <v>0</v>
      </c>
      <c r="BM12">
        <f>IF(AU13=3,1,0)</f>
        <v>0</v>
      </c>
      <c r="BN12">
        <f>IF(AU13=4,1,0)</f>
        <v>0</v>
      </c>
      <c r="BO12">
        <f>IF(BL12=1,BJ12,-999)</f>
        <v>-999</v>
      </c>
    </row>
    <row r="13" spans="1:55" ht="12.75">
      <c r="A13" s="2"/>
      <c r="B13" s="141" t="s">
        <v>60</v>
      </c>
      <c r="C13" s="200" t="s">
        <v>85</v>
      </c>
      <c r="D13" s="45"/>
      <c r="E13" s="46" t="s">
        <v>19</v>
      </c>
      <c r="F13" s="138"/>
      <c r="G13" s="48">
        <f t="shared" si="6"/>
        <v>0</v>
      </c>
      <c r="H13" s="48">
        <f t="shared" si="7"/>
        <v>0</v>
      </c>
      <c r="I13" s="49">
        <f>IF(I12&lt;=J12,0,1)</f>
        <v>0</v>
      </c>
      <c r="J13" s="137">
        <f>IF(J12&lt;=I12,0,1)</f>
        <v>0</v>
      </c>
      <c r="K13" s="140"/>
      <c r="L13" s="46" t="s">
        <v>19</v>
      </c>
      <c r="M13" s="138"/>
      <c r="N13" s="48">
        <f t="shared" si="8"/>
        <v>0</v>
      </c>
      <c r="O13" s="48">
        <f t="shared" si="9"/>
        <v>0</v>
      </c>
      <c r="P13" s="49">
        <f>IF(P12&lt;=Q12,0,1)</f>
        <v>0</v>
      </c>
      <c r="Q13" s="137">
        <f>IF(Q12&lt;=P12,0,1)</f>
        <v>0</v>
      </c>
      <c r="R13" s="139"/>
      <c r="S13" s="46" t="s">
        <v>19</v>
      </c>
      <c r="T13" s="138"/>
      <c r="U13" s="48">
        <f t="shared" si="10"/>
        <v>0</v>
      </c>
      <c r="V13" s="48">
        <f t="shared" si="11"/>
        <v>0</v>
      </c>
      <c r="W13" s="49">
        <f>IF(W12&lt;=X12,0,1)</f>
        <v>0</v>
      </c>
      <c r="X13" s="137">
        <f>IF(X12&lt;=W12,0,1)</f>
        <v>0</v>
      </c>
      <c r="Y13" s="39"/>
      <c r="Z13" s="40"/>
      <c r="AA13" s="41"/>
      <c r="AB13" s="43"/>
      <c r="AC13" s="43"/>
      <c r="AD13" s="43"/>
      <c r="AE13" s="44"/>
      <c r="AF13" s="45">
        <f>AA16</f>
        <v>0</v>
      </c>
      <c r="AG13" s="46" t="s">
        <v>19</v>
      </c>
      <c r="AH13" s="47">
        <f>Y16</f>
        <v>0</v>
      </c>
      <c r="AI13" s="48">
        <f t="shared" si="4"/>
        <v>0</v>
      </c>
      <c r="AJ13" s="48">
        <f t="shared" si="5"/>
        <v>0</v>
      </c>
      <c r="AK13" s="49">
        <f>IF(AK12&lt;=AL12,0,1)</f>
        <v>0</v>
      </c>
      <c r="AL13" s="137">
        <f>IF(AL12&lt;=AK12,0,1)</f>
        <v>0</v>
      </c>
      <c r="AM13" s="51">
        <f>SUM(D12:D14,K12:K14,R12:R14,AF12:AF14)</f>
        <v>0</v>
      </c>
      <c r="AN13" s="46" t="s">
        <v>19</v>
      </c>
      <c r="AO13" s="51">
        <f>SUM(F12:F14,M12:M14,T12:T14,AH12:AH14)</f>
        <v>0</v>
      </c>
      <c r="AP13" s="52">
        <f>SUM(I12,P12,W12,AK12)</f>
        <v>0</v>
      </c>
      <c r="AQ13" s="46" t="s">
        <v>19</v>
      </c>
      <c r="AR13" s="51">
        <f>SUM(J12,Q12,X12,AL12)</f>
        <v>0</v>
      </c>
      <c r="AS13" s="52">
        <f>SUM(I13,P13,W13,AK13)</f>
        <v>0</v>
      </c>
      <c r="AT13" s="46" t="s">
        <v>19</v>
      </c>
      <c r="AU13" s="47">
        <f>SUM(J13,Q13,X13,AL13)</f>
        <v>0</v>
      </c>
      <c r="AV13" s="199">
        <f>IF(OR(AS13&gt;0,AU13&gt;0),RANK(BC13,BC4:$BD17,0),0)</f>
        <v>0</v>
      </c>
      <c r="AY13">
        <f>IF(AS13&gt;AU13,1,0)</f>
        <v>0</v>
      </c>
      <c r="AZ13">
        <f>IF(AS13&gt;AU13,1,0)</f>
        <v>0</v>
      </c>
      <c r="BA13">
        <f>IF(AS13&gt;AU13,1,0)</f>
        <v>0</v>
      </c>
      <c r="BB13">
        <f>IF(AS13&gt;AU13,1,0)</f>
        <v>0</v>
      </c>
      <c r="BC13">
        <f>1000*AS13+(AP13-AR13)*100+AM13-AO13</f>
        <v>0</v>
      </c>
    </row>
    <row r="14" spans="1:54" ht="13.5" thickBot="1">
      <c r="A14" s="2"/>
      <c r="B14" s="206"/>
      <c r="C14" s="197" t="s">
        <v>84</v>
      </c>
      <c r="D14" s="134"/>
      <c r="E14" s="62" t="s">
        <v>19</v>
      </c>
      <c r="F14" s="133"/>
      <c r="G14" s="64">
        <f t="shared" si="6"/>
        <v>0</v>
      </c>
      <c r="H14" s="64">
        <f t="shared" si="7"/>
        <v>0</v>
      </c>
      <c r="I14" s="65"/>
      <c r="J14" s="132"/>
      <c r="K14" s="134"/>
      <c r="L14" s="62" t="s">
        <v>19</v>
      </c>
      <c r="M14" s="133"/>
      <c r="N14" s="64">
        <f t="shared" si="8"/>
        <v>0</v>
      </c>
      <c r="O14" s="64">
        <f t="shared" si="9"/>
        <v>0</v>
      </c>
      <c r="P14" s="65"/>
      <c r="Q14" s="132"/>
      <c r="R14" s="134"/>
      <c r="S14" s="62" t="s">
        <v>19</v>
      </c>
      <c r="T14" s="133"/>
      <c r="U14" s="64">
        <f t="shared" si="10"/>
        <v>0</v>
      </c>
      <c r="V14" s="64">
        <f t="shared" si="11"/>
        <v>0</v>
      </c>
      <c r="W14" s="65"/>
      <c r="X14" s="132"/>
      <c r="Y14" s="55"/>
      <c r="Z14" s="56"/>
      <c r="AA14" s="57"/>
      <c r="AB14" s="59"/>
      <c r="AC14" s="59"/>
      <c r="AD14" s="59"/>
      <c r="AE14" s="60"/>
      <c r="AF14" s="61">
        <f>AA17</f>
        <v>0</v>
      </c>
      <c r="AG14" s="62" t="s">
        <v>19</v>
      </c>
      <c r="AH14" s="63">
        <f>Y17</f>
        <v>0</v>
      </c>
      <c r="AI14" s="64">
        <f t="shared" si="4"/>
        <v>0</v>
      </c>
      <c r="AJ14" s="64">
        <f t="shared" si="5"/>
        <v>0</v>
      </c>
      <c r="AK14" s="65"/>
      <c r="AL14" s="132"/>
      <c r="AM14" s="134"/>
      <c r="AN14" s="134"/>
      <c r="AO14" s="133"/>
      <c r="AP14" s="134"/>
      <c r="AQ14" s="134"/>
      <c r="AR14" s="133"/>
      <c r="AS14" s="134"/>
      <c r="AT14" s="134"/>
      <c r="AU14" s="133"/>
      <c r="AV14" s="196"/>
      <c r="AY14">
        <f>IF(AS13&lt;AU13,1,0)</f>
        <v>0</v>
      </c>
      <c r="AZ14">
        <f>IF(AS13&lt;AU13,1,0)</f>
        <v>0</v>
      </c>
      <c r="BA14">
        <f>IF(AS13&lt;AU13,1,0)</f>
        <v>0</v>
      </c>
      <c r="BB14">
        <f>IF(AS13&gt;AU13,1,0)</f>
        <v>0</v>
      </c>
    </row>
    <row r="15" spans="1:67" ht="12.75">
      <c r="A15" s="2"/>
      <c r="B15" s="72"/>
      <c r="C15" s="205"/>
      <c r="D15" s="45"/>
      <c r="E15" s="28" t="s">
        <v>19</v>
      </c>
      <c r="F15" s="138"/>
      <c r="G15" s="30">
        <f t="shared" si="6"/>
        <v>0</v>
      </c>
      <c r="H15" s="30">
        <f t="shared" si="7"/>
        <v>0</v>
      </c>
      <c r="I15" s="31">
        <f>SUM(G15:G17)</f>
        <v>0</v>
      </c>
      <c r="J15" s="142">
        <f>SUM(H15:H17)</f>
        <v>0</v>
      </c>
      <c r="K15" s="139"/>
      <c r="L15" s="28" t="s">
        <v>19</v>
      </c>
      <c r="M15" s="138"/>
      <c r="N15" s="30">
        <f t="shared" si="8"/>
        <v>0</v>
      </c>
      <c r="O15" s="30">
        <f t="shared" si="9"/>
        <v>0</v>
      </c>
      <c r="P15" s="31">
        <f>SUM(N15:N17)</f>
        <v>0</v>
      </c>
      <c r="Q15" s="142">
        <f>SUM(O15:O17)</f>
        <v>0</v>
      </c>
      <c r="R15" s="139"/>
      <c r="S15" s="28" t="s">
        <v>19</v>
      </c>
      <c r="T15" s="138"/>
      <c r="U15" s="30">
        <f t="shared" si="10"/>
        <v>0</v>
      </c>
      <c r="V15" s="30">
        <f t="shared" si="11"/>
        <v>0</v>
      </c>
      <c r="W15" s="31">
        <f>SUM(U15:U17)</f>
        <v>0</v>
      </c>
      <c r="X15" s="142">
        <f>SUM(V15:V17)</f>
        <v>0</v>
      </c>
      <c r="Y15" s="139"/>
      <c r="Z15" s="28" t="s">
        <v>19</v>
      </c>
      <c r="AA15" s="138"/>
      <c r="AB15" s="30">
        <f>IF(Y15&lt;=AA15,0,1)</f>
        <v>0</v>
      </c>
      <c r="AC15" s="30">
        <f>IF(AA15&lt;=Y15,0,1)</f>
        <v>0</v>
      </c>
      <c r="AD15" s="31">
        <f>SUM(AB15:AB17)</f>
        <v>0</v>
      </c>
      <c r="AE15" s="142">
        <f>SUM(AC15:AC17)</f>
        <v>0</v>
      </c>
      <c r="AF15" s="20"/>
      <c r="AG15" s="204"/>
      <c r="AH15" s="22"/>
      <c r="AI15" s="43"/>
      <c r="AJ15" s="43"/>
      <c r="AK15" s="43"/>
      <c r="AL15" s="44"/>
      <c r="AM15" s="139"/>
      <c r="AN15" s="139"/>
      <c r="AO15" s="203"/>
      <c r="AP15" s="139"/>
      <c r="AQ15" s="139"/>
      <c r="AR15" s="203"/>
      <c r="AS15" s="139"/>
      <c r="AT15" s="139"/>
      <c r="AU15" s="203"/>
      <c r="AV15" s="202"/>
      <c r="AX15" t="str">
        <f>CONCATENATE(C16," - ",C17)</f>
        <v> - </v>
      </c>
      <c r="BE15" t="str">
        <f>CONCATENATE(C16,"-",C17)</f>
        <v>-</v>
      </c>
      <c r="BG15">
        <f>AS16-AU16</f>
        <v>0</v>
      </c>
      <c r="BH15">
        <f>AP16-AR16</f>
        <v>0</v>
      </c>
      <c r="BI15">
        <f>AM16-AO16</f>
        <v>0</v>
      </c>
      <c r="BJ15">
        <f>IF(AU16=0,1,0)</f>
        <v>1</v>
      </c>
      <c r="BK15">
        <f>IF(AU16=1,1,0)</f>
        <v>0</v>
      </c>
      <c r="BL15">
        <f>IF(AU16=2,1,0)</f>
        <v>0</v>
      </c>
      <c r="BM15">
        <f>IF(AU16=3,1,0)</f>
        <v>0</v>
      </c>
      <c r="BN15">
        <f>IF(AU16=4,1,0)</f>
        <v>0</v>
      </c>
      <c r="BO15">
        <f>IF(BL15=1,BJ15,-999)</f>
        <v>-999</v>
      </c>
    </row>
    <row r="16" spans="1:55" ht="12.75">
      <c r="A16" s="2"/>
      <c r="B16" s="201" t="s">
        <v>83</v>
      </c>
      <c r="C16" s="200"/>
      <c r="D16" s="45"/>
      <c r="E16" s="46" t="s">
        <v>19</v>
      </c>
      <c r="F16" s="138"/>
      <c r="G16" s="48">
        <f t="shared" si="6"/>
        <v>0</v>
      </c>
      <c r="H16" s="48">
        <f t="shared" si="7"/>
        <v>0</v>
      </c>
      <c r="I16" s="49">
        <f>IF(I15&lt;=J15,0,1)</f>
        <v>0</v>
      </c>
      <c r="J16" s="137">
        <f>IF(J15&lt;=I15,0,1)</f>
        <v>0</v>
      </c>
      <c r="K16" s="140"/>
      <c r="L16" s="46" t="s">
        <v>19</v>
      </c>
      <c r="M16" s="138"/>
      <c r="N16" s="48">
        <f t="shared" si="8"/>
        <v>0</v>
      </c>
      <c r="O16" s="48">
        <f t="shared" si="9"/>
        <v>0</v>
      </c>
      <c r="P16" s="49">
        <f>IF(P15&lt;=Q15,0,1)</f>
        <v>0</v>
      </c>
      <c r="Q16" s="137">
        <f>IF(Q15&lt;=P15,0,1)</f>
        <v>0</v>
      </c>
      <c r="R16" s="139"/>
      <c r="S16" s="46" t="s">
        <v>19</v>
      </c>
      <c r="T16" s="138"/>
      <c r="U16" s="48">
        <f t="shared" si="10"/>
        <v>0</v>
      </c>
      <c r="V16" s="48">
        <f t="shared" si="11"/>
        <v>0</v>
      </c>
      <c r="W16" s="49">
        <f>IF(W15&lt;=X15,0,1)</f>
        <v>0</v>
      </c>
      <c r="X16" s="137">
        <f>IF(X15&lt;=W15,0,1)</f>
        <v>0</v>
      </c>
      <c r="Y16" s="139"/>
      <c r="Z16" s="46" t="s">
        <v>19</v>
      </c>
      <c r="AA16" s="138"/>
      <c r="AB16" s="48">
        <f>IF(Y16&lt;=AA16,0,1)</f>
        <v>0</v>
      </c>
      <c r="AC16" s="48">
        <f>IF(AA16&lt;=Y16,0,1)</f>
        <v>0</v>
      </c>
      <c r="AD16" s="49">
        <f>IF(AD15&lt;=AE15,0,1)</f>
        <v>0</v>
      </c>
      <c r="AE16" s="137">
        <f>IF(AE15&lt;=AD15,0,1)</f>
        <v>0</v>
      </c>
      <c r="AF16" s="39"/>
      <c r="AG16" s="40"/>
      <c r="AH16" s="41"/>
      <c r="AI16" s="43"/>
      <c r="AJ16" s="43"/>
      <c r="AK16" s="43"/>
      <c r="AL16" s="44"/>
      <c r="AM16" s="51">
        <f>SUM(D15:D17,K15:K17,R15:R17,Y15:Y17)</f>
        <v>0</v>
      </c>
      <c r="AN16" s="46" t="s">
        <v>19</v>
      </c>
      <c r="AO16" s="51">
        <f>SUM(F15:F17,M15:M17,T15:T17,AA15:AA17)</f>
        <v>0</v>
      </c>
      <c r="AP16" s="52">
        <f>SUM(I15,P15,W15,AD15)</f>
        <v>0</v>
      </c>
      <c r="AQ16" s="46" t="s">
        <v>19</v>
      </c>
      <c r="AR16" s="51">
        <f>SUM(J15,Q15,X15,AE15)</f>
        <v>0</v>
      </c>
      <c r="AS16" s="52">
        <f>SUM(I16,P16,W16,AD16)</f>
        <v>0</v>
      </c>
      <c r="AT16" s="46" t="s">
        <v>19</v>
      </c>
      <c r="AU16" s="47">
        <f>SUM(J16,Q16,X16,AE16)</f>
        <v>0</v>
      </c>
      <c r="AV16" s="199">
        <f>IF(OR(AS16&gt;0,AU16&gt;0),RANK(BC16,BC4:$BD17,0),0)</f>
        <v>0</v>
      </c>
      <c r="AY16">
        <f>IF(AS16&gt;AU16,1,0)</f>
        <v>0</v>
      </c>
      <c r="AZ16">
        <f>IF(AS16&gt;AU16,1,0)</f>
        <v>0</v>
      </c>
      <c r="BA16">
        <f>IF(AS16&gt;AU16,1,0)</f>
        <v>0</v>
      </c>
      <c r="BB16">
        <f>IF(AS16&gt;AU16,1,0)</f>
        <v>0</v>
      </c>
      <c r="BC16">
        <f>1000*AS16+(AP16-AR16)*100+AM16-AO16</f>
        <v>0</v>
      </c>
    </row>
    <row r="17" spans="1:54" ht="13.5" thickBot="1">
      <c r="A17" s="2"/>
      <c r="B17" s="198"/>
      <c r="C17" s="197"/>
      <c r="D17" s="134"/>
      <c r="E17" s="62" t="s">
        <v>19</v>
      </c>
      <c r="F17" s="133"/>
      <c r="G17" s="64">
        <f t="shared" si="6"/>
        <v>0</v>
      </c>
      <c r="H17" s="64">
        <f t="shared" si="7"/>
        <v>0</v>
      </c>
      <c r="I17" s="65"/>
      <c r="J17" s="132"/>
      <c r="K17" s="134"/>
      <c r="L17" s="62" t="s">
        <v>19</v>
      </c>
      <c r="M17" s="133"/>
      <c r="N17" s="64">
        <f t="shared" si="8"/>
        <v>0</v>
      </c>
      <c r="O17" s="64">
        <f t="shared" si="9"/>
        <v>0</v>
      </c>
      <c r="P17" s="65"/>
      <c r="Q17" s="132"/>
      <c r="R17" s="134"/>
      <c r="S17" s="62" t="s">
        <v>19</v>
      </c>
      <c r="T17" s="133"/>
      <c r="U17" s="64">
        <f t="shared" si="10"/>
        <v>0</v>
      </c>
      <c r="V17" s="64">
        <f t="shared" si="11"/>
        <v>0</v>
      </c>
      <c r="W17" s="65"/>
      <c r="X17" s="132"/>
      <c r="Y17" s="134"/>
      <c r="Z17" s="62" t="s">
        <v>19</v>
      </c>
      <c r="AA17" s="133"/>
      <c r="AB17" s="64">
        <f>IF(Y17&lt;=AA17,0,1)</f>
        <v>0</v>
      </c>
      <c r="AC17" s="64">
        <f>IF(AA17&lt;=Y17,0,1)</f>
        <v>0</v>
      </c>
      <c r="AD17" s="65"/>
      <c r="AE17" s="132"/>
      <c r="AF17" s="55"/>
      <c r="AG17" s="56"/>
      <c r="AH17" s="57"/>
      <c r="AI17" s="59"/>
      <c r="AJ17" s="59"/>
      <c r="AK17" s="59"/>
      <c r="AL17" s="60"/>
      <c r="AM17" s="134"/>
      <c r="AN17" s="134"/>
      <c r="AO17" s="133"/>
      <c r="AP17" s="134"/>
      <c r="AQ17" s="134"/>
      <c r="AR17" s="133"/>
      <c r="AS17" s="134"/>
      <c r="AT17" s="134"/>
      <c r="AU17" s="133"/>
      <c r="AV17" s="196"/>
      <c r="AY17">
        <f>IF(AS16&lt;AU16,1,0)</f>
        <v>0</v>
      </c>
      <c r="AZ17">
        <f>IF(AS16&lt;AU16,1,0)</f>
        <v>0</v>
      </c>
      <c r="BA17">
        <f>IF(AS16&lt;AU16,1,0)</f>
        <v>0</v>
      </c>
      <c r="BB17">
        <f>IF(AS16&gt;AU16,1,0)</f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9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2.7109375" style="0" customWidth="1"/>
    <col min="27" max="28" width="3.7109375" style="0" customWidth="1"/>
    <col min="29" max="29" width="2.7109375" style="0" customWidth="1"/>
    <col min="30" max="31" width="3.7109375" style="0" customWidth="1"/>
    <col min="32" max="32" width="2.7109375" style="0" customWidth="1"/>
    <col min="33" max="33" width="3.7109375" style="0" customWidth="1"/>
    <col min="34" max="34" width="9.7109375" style="0" customWidth="1"/>
    <col min="35" max="35" width="2.28125" style="0" customWidth="1"/>
    <col min="36" max="49" width="0" style="0" hidden="1" customWidth="1"/>
  </cols>
  <sheetData>
    <row r="1" spans="3:53" ht="13.5" thickBot="1">
      <c r="C1" t="s">
        <v>109</v>
      </c>
      <c r="AK1" t="s">
        <v>0</v>
      </c>
      <c r="AN1" t="s">
        <v>1</v>
      </c>
      <c r="AY1" s="1"/>
      <c r="AZ1" s="1"/>
      <c r="BA1" s="1"/>
    </row>
    <row r="2" spans="1:53" ht="15" thickBot="1">
      <c r="A2" s="2"/>
      <c r="B2" s="3" t="s">
        <v>2</v>
      </c>
      <c r="C2" s="4" t="s">
        <v>3</v>
      </c>
      <c r="D2" s="5"/>
      <c r="E2" s="6" t="str">
        <f>B4</f>
        <v>A</v>
      </c>
      <c r="F2" s="7"/>
      <c r="G2" s="8"/>
      <c r="H2" s="8"/>
      <c r="I2" s="8"/>
      <c r="J2" s="8"/>
      <c r="K2" s="5"/>
      <c r="L2" s="9" t="str">
        <f>B7</f>
        <v>B</v>
      </c>
      <c r="M2" s="10"/>
      <c r="N2" s="11"/>
      <c r="O2" s="11"/>
      <c r="P2" s="11"/>
      <c r="Q2" s="11"/>
      <c r="R2" s="12"/>
      <c r="S2" s="9" t="str">
        <f>B10</f>
        <v>C</v>
      </c>
      <c r="T2" s="10"/>
      <c r="U2" s="11"/>
      <c r="V2" s="11"/>
      <c r="W2" s="11"/>
      <c r="X2" s="11"/>
      <c r="Y2" s="13"/>
      <c r="Z2" s="14" t="s">
        <v>4</v>
      </c>
      <c r="AA2" s="10"/>
      <c r="AB2" s="12"/>
      <c r="AC2" s="14" t="s">
        <v>5</v>
      </c>
      <c r="AD2" s="10"/>
      <c r="AE2" s="11"/>
      <c r="AF2" s="14" t="s">
        <v>6</v>
      </c>
      <c r="AG2" s="10"/>
      <c r="AH2" s="15" t="s">
        <v>7</v>
      </c>
      <c r="AJ2" s="16"/>
      <c r="AK2" s="16" t="s">
        <v>8</v>
      </c>
      <c r="AL2" s="16" t="s">
        <v>9</v>
      </c>
      <c r="AM2" s="16" t="s">
        <v>10</v>
      </c>
      <c r="AN2" s="16"/>
      <c r="AO2" s="16" t="s">
        <v>11</v>
      </c>
      <c r="AP2" s="16"/>
      <c r="AQ2" s="16" t="s">
        <v>12</v>
      </c>
      <c r="AR2" s="16" t="s">
        <v>13</v>
      </c>
      <c r="AS2" s="16" t="s">
        <v>14</v>
      </c>
      <c r="AT2" s="16" t="s">
        <v>15</v>
      </c>
      <c r="AU2" s="16" t="s">
        <v>16</v>
      </c>
      <c r="AV2" s="16" t="s">
        <v>17</v>
      </c>
      <c r="AW2" s="16" t="s">
        <v>18</v>
      </c>
      <c r="AZ2" s="17"/>
      <c r="BA2" s="17"/>
    </row>
    <row r="3" spans="2:53" ht="12.75">
      <c r="B3" s="18"/>
      <c r="C3" s="19"/>
      <c r="D3" s="20"/>
      <c r="E3" s="21"/>
      <c r="F3" s="22"/>
      <c r="G3" s="23"/>
      <c r="H3" s="24"/>
      <c r="I3" s="25"/>
      <c r="J3" s="26"/>
      <c r="K3" s="27">
        <f>F6</f>
        <v>0</v>
      </c>
      <c r="L3" s="28" t="s">
        <v>19</v>
      </c>
      <c r="M3" s="29">
        <f>D6</f>
        <v>0</v>
      </c>
      <c r="N3" s="30">
        <f>IF(K3&lt;=M3,0,1)</f>
        <v>0</v>
      </c>
      <c r="O3" s="30">
        <f>IF(M3&lt;=K3,0,1)</f>
        <v>0</v>
      </c>
      <c r="P3" s="31">
        <f>SUM(N3:N5)</f>
        <v>0</v>
      </c>
      <c r="Q3" s="31">
        <f>SUM(O3:O5)</f>
        <v>0</v>
      </c>
      <c r="R3" s="27">
        <f>F9</f>
        <v>0</v>
      </c>
      <c r="S3" s="28" t="s">
        <v>19</v>
      </c>
      <c r="T3" s="29">
        <f>D9</f>
        <v>0</v>
      </c>
      <c r="U3" s="30">
        <f aca="true" t="shared" si="0" ref="U3:U8">IF(R3&lt;=T3,0,1)</f>
        <v>0</v>
      </c>
      <c r="V3" s="30">
        <f aca="true" t="shared" si="1" ref="V3:V8">IF(T3&lt;=R3,0,1)</f>
        <v>0</v>
      </c>
      <c r="W3" s="31">
        <f>SUM(U3:U5)</f>
        <v>0</v>
      </c>
      <c r="X3" s="31">
        <f>SUM(V3:V5)</f>
        <v>0</v>
      </c>
      <c r="Y3" s="32"/>
      <c r="Z3" s="33"/>
      <c r="AA3" s="34"/>
      <c r="AB3" s="35"/>
      <c r="AC3" s="33"/>
      <c r="AD3" s="34"/>
      <c r="AE3" s="36"/>
      <c r="AF3" s="36"/>
      <c r="AG3" s="36"/>
      <c r="AH3" s="37"/>
      <c r="AJ3" t="str">
        <f>CONCATENATE(C4," - ",C5)</f>
        <v>Pap Kende - Talentum TSE</v>
      </c>
      <c r="AO3" t="str">
        <f>CONCATENATE(C4,"-",C5)</f>
        <v>Pap Kende-Talentum TSE</v>
      </c>
      <c r="AQ3">
        <f>AE4-AG4</f>
        <v>0</v>
      </c>
      <c r="AR3">
        <f>AB4-AD4</f>
        <v>0</v>
      </c>
      <c r="AS3">
        <f>Y4-AA4</f>
        <v>0</v>
      </c>
      <c r="AT3">
        <f>IF(AG4=0,1,0)</f>
        <v>1</v>
      </c>
      <c r="AU3">
        <f>IF(AG4=1,1,0)</f>
        <v>0</v>
      </c>
      <c r="AV3">
        <f>IF(AG4=2,1,0)</f>
        <v>0</v>
      </c>
      <c r="AW3">
        <f>IF(AV3=1,AT3,-999)</f>
        <v>-999</v>
      </c>
      <c r="AZ3" s="17"/>
      <c r="BA3" s="17"/>
    </row>
    <row r="4" spans="2:53" ht="12.75">
      <c r="B4" s="38" t="s">
        <v>8</v>
      </c>
      <c r="C4" t="s">
        <v>111</v>
      </c>
      <c r="D4" s="39"/>
      <c r="E4" s="40"/>
      <c r="F4" s="41"/>
      <c r="G4" s="42"/>
      <c r="H4" s="43"/>
      <c r="I4" s="43"/>
      <c r="J4" s="44"/>
      <c r="K4" s="45">
        <f>F7</f>
        <v>0</v>
      </c>
      <c r="L4" s="46" t="s">
        <v>19</v>
      </c>
      <c r="M4" s="47">
        <f>D7</f>
        <v>0</v>
      </c>
      <c r="N4" s="48">
        <f>IF(K4&lt;=M4,0,1)</f>
        <v>0</v>
      </c>
      <c r="O4" s="48">
        <f>IF(M4&lt;=K4,0,1)</f>
        <v>0</v>
      </c>
      <c r="P4" s="49">
        <f>IF(P3&lt;=Q3,0,1)</f>
        <v>0</v>
      </c>
      <c r="Q4" s="49">
        <f>IF(Q3&lt;=P3,0,1)</f>
        <v>0</v>
      </c>
      <c r="R4" s="45">
        <f>F10</f>
        <v>0</v>
      </c>
      <c r="S4" s="46" t="s">
        <v>19</v>
      </c>
      <c r="T4" s="47">
        <f>D10</f>
        <v>0</v>
      </c>
      <c r="U4" s="48">
        <f t="shared" si="0"/>
        <v>0</v>
      </c>
      <c r="V4" s="48">
        <f t="shared" si="1"/>
        <v>0</v>
      </c>
      <c r="W4" s="49">
        <f>IF(W3&lt;=X3,0,1)</f>
        <v>0</v>
      </c>
      <c r="X4" s="49">
        <f>IF(X3&lt;=W3,0,1)</f>
        <v>0</v>
      </c>
      <c r="Y4" s="50">
        <f>SUM(K3:K5,R3:R5)</f>
        <v>0</v>
      </c>
      <c r="Z4" s="46" t="s">
        <v>19</v>
      </c>
      <c r="AA4" s="51">
        <f>SUM(M3:M5,T3:T5)</f>
        <v>0</v>
      </c>
      <c r="AB4" s="52">
        <f>SUM(P3,W3)</f>
        <v>0</v>
      </c>
      <c r="AC4" s="46" t="s">
        <v>19</v>
      </c>
      <c r="AD4" s="47">
        <f>Q3+X3</f>
        <v>0</v>
      </c>
      <c r="AE4" s="52">
        <f>SUM(I4,P4,W4)</f>
        <v>0</v>
      </c>
      <c r="AF4" s="46" t="s">
        <v>19</v>
      </c>
      <c r="AG4" s="47">
        <f>SUM(J4,Q4,X4)</f>
        <v>0</v>
      </c>
      <c r="AH4" s="53">
        <f>IF(OR(AE4&gt;0,AG4&gt;0),RANK(AN4,AN4:$AO10,0),0)</f>
        <v>0</v>
      </c>
      <c r="AK4">
        <f>IF(AE4&gt;AG4,1,0)</f>
        <v>0</v>
      </c>
      <c r="AL4">
        <f>IF(AE4&gt;AG4,1,0)</f>
        <v>0</v>
      </c>
      <c r="AM4">
        <f>IF(AE4&gt;AG4,1,0)</f>
        <v>0</v>
      </c>
      <c r="AN4">
        <f>1000*AE4+(AB4-AD4)*100+Y4-AA4</f>
        <v>0</v>
      </c>
      <c r="AZ4" s="17"/>
      <c r="BA4" s="17"/>
    </row>
    <row r="5" spans="2:53" ht="13.5" thickBot="1">
      <c r="B5" s="54"/>
      <c r="C5" t="s">
        <v>66</v>
      </c>
      <c r="D5" s="55"/>
      <c r="E5" s="56"/>
      <c r="F5" s="57"/>
      <c r="G5" s="58"/>
      <c r="H5" s="59"/>
      <c r="I5" s="59"/>
      <c r="J5" s="60"/>
      <c r="K5" s="61">
        <f>F8</f>
        <v>0</v>
      </c>
      <c r="L5" s="62" t="s">
        <v>19</v>
      </c>
      <c r="M5" s="63">
        <f>D8</f>
        <v>0</v>
      </c>
      <c r="N5" s="64">
        <f>IF(K5&lt;=M5,0,1)</f>
        <v>0</v>
      </c>
      <c r="O5" s="64">
        <f>IF(M5&lt;=K5,0,1)</f>
        <v>0</v>
      </c>
      <c r="P5" s="65"/>
      <c r="Q5" s="65"/>
      <c r="R5" s="45">
        <f>F11</f>
        <v>0</v>
      </c>
      <c r="S5" s="46" t="s">
        <v>19</v>
      </c>
      <c r="T5" s="47">
        <f>D11</f>
        <v>0</v>
      </c>
      <c r="U5" s="64">
        <f t="shared" si="0"/>
        <v>0</v>
      </c>
      <c r="V5" s="64">
        <f t="shared" si="1"/>
        <v>0</v>
      </c>
      <c r="W5" s="65"/>
      <c r="X5" s="65"/>
      <c r="Y5" s="66"/>
      <c r="Z5" s="67"/>
      <c r="AA5" s="68"/>
      <c r="AB5" s="69"/>
      <c r="AC5" s="67"/>
      <c r="AD5" s="68"/>
      <c r="AE5" s="70"/>
      <c r="AF5" s="70"/>
      <c r="AG5" s="70"/>
      <c r="AH5" s="71"/>
      <c r="AK5">
        <f>IF(AE4&lt;AG4,1,0)</f>
        <v>0</v>
      </c>
      <c r="AL5">
        <f>IF(AE4&lt;AG4,1,0)</f>
        <v>0</v>
      </c>
      <c r="AM5">
        <f>IF(AE4&lt;AG4,1,0)</f>
        <v>0</v>
      </c>
      <c r="AZ5" s="17"/>
      <c r="BA5" s="17"/>
    </row>
    <row r="6" spans="2:53" ht="12.75">
      <c r="B6" s="19"/>
      <c r="C6" s="72"/>
      <c r="D6" s="27"/>
      <c r="E6" s="28" t="s">
        <v>19</v>
      </c>
      <c r="F6" s="73"/>
      <c r="G6" s="30">
        <f aca="true" t="shared" si="2" ref="G6:G11">IF(D6&lt;=F6,0,1)</f>
        <v>0</v>
      </c>
      <c r="H6" s="30">
        <f aca="true" t="shared" si="3" ref="H6:H11">IF(F6&lt;=D6,0,1)</f>
        <v>0</v>
      </c>
      <c r="I6" s="31">
        <f>SUM(G6:G8)</f>
        <v>0</v>
      </c>
      <c r="J6" s="31">
        <f>SUM(H6:H8)</f>
        <v>0</v>
      </c>
      <c r="K6" s="20"/>
      <c r="L6" s="21"/>
      <c r="M6" s="22"/>
      <c r="N6" s="23"/>
      <c r="O6" s="24"/>
      <c r="P6" s="25"/>
      <c r="Q6" s="26"/>
      <c r="R6" s="27">
        <f>M9</f>
        <v>0</v>
      </c>
      <c r="S6" s="28" t="s">
        <v>19</v>
      </c>
      <c r="T6" s="29">
        <f>K9</f>
        <v>0</v>
      </c>
      <c r="U6" s="30">
        <f t="shared" si="0"/>
        <v>0</v>
      </c>
      <c r="V6" s="30">
        <f t="shared" si="1"/>
        <v>0</v>
      </c>
      <c r="W6" s="31">
        <f>SUM(U6:U8)</f>
        <v>0</v>
      </c>
      <c r="X6" s="31">
        <f>SUM(V6:V8)</f>
        <v>0</v>
      </c>
      <c r="Y6" s="32"/>
      <c r="Z6" s="33"/>
      <c r="AA6" s="34"/>
      <c r="AB6" s="35"/>
      <c r="AC6" s="33"/>
      <c r="AD6" s="34"/>
      <c r="AE6" s="51"/>
      <c r="AF6" s="51"/>
      <c r="AG6" s="51"/>
      <c r="AH6" s="53"/>
      <c r="AJ6" t="str">
        <f>CONCATENATE(C7," - ",C8)</f>
        <v>Dankó Bercel - NYSC KFT</v>
      </c>
      <c r="AO6" t="str">
        <f>CONCATENATE(C7,"-",C8)</f>
        <v>Dankó Bercel-NYSC KFT</v>
      </c>
      <c r="AQ6">
        <f>AE7-AG7</f>
        <v>0</v>
      </c>
      <c r="AR6">
        <f>AB7-AD7</f>
        <v>0</v>
      </c>
      <c r="AS6">
        <f>Y7-AA7</f>
        <v>0</v>
      </c>
      <c r="AT6">
        <f>IF(AG7=0,1,0)</f>
        <v>1</v>
      </c>
      <c r="AU6">
        <f>IF(AG7=1,1,0)</f>
        <v>0</v>
      </c>
      <c r="AV6">
        <f>IF(AG7=2,1,0)</f>
        <v>0</v>
      </c>
      <c r="AW6">
        <f>IF(AV6=1,AT6,-999)</f>
        <v>-999</v>
      </c>
      <c r="AZ6" s="17"/>
      <c r="BA6" s="17"/>
    </row>
    <row r="7" spans="2:53" ht="12.75">
      <c r="B7" s="38" t="s">
        <v>9</v>
      </c>
      <c r="C7" s="85" t="s">
        <v>170</v>
      </c>
      <c r="D7" s="45"/>
      <c r="E7" s="46" t="s">
        <v>19</v>
      </c>
      <c r="F7" s="74"/>
      <c r="G7" s="48">
        <f t="shared" si="2"/>
        <v>0</v>
      </c>
      <c r="H7" s="48">
        <f t="shared" si="3"/>
        <v>0</v>
      </c>
      <c r="I7" s="49">
        <f>IF(I6&lt;=J6,0,1)</f>
        <v>0</v>
      </c>
      <c r="J7" s="49">
        <f>IF(J6&lt;=I6,0,1)</f>
        <v>0</v>
      </c>
      <c r="K7" s="39"/>
      <c r="L7" s="40"/>
      <c r="M7" s="41"/>
      <c r="N7" s="42"/>
      <c r="O7" s="43"/>
      <c r="P7" s="43"/>
      <c r="Q7" s="44"/>
      <c r="R7" s="45">
        <f>M10</f>
        <v>0</v>
      </c>
      <c r="S7" s="46" t="s">
        <v>19</v>
      </c>
      <c r="T7" s="47">
        <f>K10</f>
        <v>0</v>
      </c>
      <c r="U7" s="48">
        <f t="shared" si="0"/>
        <v>0</v>
      </c>
      <c r="V7" s="48">
        <f t="shared" si="1"/>
        <v>0</v>
      </c>
      <c r="W7" s="49">
        <f>IF(W6&lt;=X6,0,1)</f>
        <v>0</v>
      </c>
      <c r="X7" s="49">
        <f>IF(X6&lt;=W6,0,1)</f>
        <v>0</v>
      </c>
      <c r="Y7" s="50">
        <f>SUM(D6:D8,R6:R8)</f>
        <v>0</v>
      </c>
      <c r="Z7" s="46" t="s">
        <v>19</v>
      </c>
      <c r="AA7" s="51">
        <f>SUM(F6:F8,T6:T8)</f>
        <v>0</v>
      </c>
      <c r="AB7" s="52">
        <f>SUM(I6,W6)</f>
        <v>0</v>
      </c>
      <c r="AC7" s="46" t="s">
        <v>19</v>
      </c>
      <c r="AD7" s="47">
        <f>J6+X6</f>
        <v>0</v>
      </c>
      <c r="AE7" s="52">
        <f>SUM(I7,P7,W7)</f>
        <v>0</v>
      </c>
      <c r="AF7" s="46" t="s">
        <v>19</v>
      </c>
      <c r="AG7" s="47">
        <f>SUM(J7,Q7,X7)</f>
        <v>0</v>
      </c>
      <c r="AH7" s="53">
        <f>IF(OR(AE7&gt;0,AG7&gt;0),RANK(AN7,AN4:$AO10,0),0)</f>
        <v>0</v>
      </c>
      <c r="AK7">
        <f>IF(AE7&gt;AG7,1,0)</f>
        <v>0</v>
      </c>
      <c r="AL7">
        <f>IF(AE7&gt;AG7,1,0)</f>
        <v>0</v>
      </c>
      <c r="AM7">
        <f>IF(AE7&gt;AG7,1,0)</f>
        <v>0</v>
      </c>
      <c r="AN7">
        <f>1000*AE7+(AB7-AD7)*100+Y7-AA7</f>
        <v>0</v>
      </c>
      <c r="AZ7" s="17"/>
      <c r="BA7" s="17"/>
    </row>
    <row r="8" spans="2:53" ht="13.5" customHeight="1" thickBot="1">
      <c r="B8" s="54"/>
      <c r="C8" s="85" t="s">
        <v>63</v>
      </c>
      <c r="D8" s="61"/>
      <c r="E8" s="62" t="s">
        <v>19</v>
      </c>
      <c r="F8" s="75"/>
      <c r="G8" s="64">
        <f t="shared" si="2"/>
        <v>0</v>
      </c>
      <c r="H8" s="64">
        <f t="shared" si="3"/>
        <v>0</v>
      </c>
      <c r="I8" s="65"/>
      <c r="J8" s="65"/>
      <c r="K8" s="55"/>
      <c r="L8" s="56"/>
      <c r="M8" s="57"/>
      <c r="N8" s="58"/>
      <c r="O8" s="59"/>
      <c r="P8" s="59"/>
      <c r="Q8" s="60"/>
      <c r="R8" s="61">
        <f>M11</f>
        <v>0</v>
      </c>
      <c r="S8" s="62" t="s">
        <v>19</v>
      </c>
      <c r="T8" s="63">
        <f>K11</f>
        <v>0</v>
      </c>
      <c r="U8" s="64">
        <f t="shared" si="0"/>
        <v>0</v>
      </c>
      <c r="V8" s="64">
        <f t="shared" si="1"/>
        <v>0</v>
      </c>
      <c r="W8" s="65"/>
      <c r="X8" s="65"/>
      <c r="Y8" s="66"/>
      <c r="Z8" s="67"/>
      <c r="AA8" s="68"/>
      <c r="AB8" s="76"/>
      <c r="AC8" s="67"/>
      <c r="AD8" s="68"/>
      <c r="AE8" s="70"/>
      <c r="AF8" s="70"/>
      <c r="AG8" s="70"/>
      <c r="AH8" s="71"/>
      <c r="AK8">
        <f>IF(AE7&lt;AG7,1,0)</f>
        <v>0</v>
      </c>
      <c r="AL8">
        <f>IF(AE7&lt;AG7,1,0)</f>
        <v>0</v>
      </c>
      <c r="AM8">
        <f>IF(AE7&lt;AG7,1,0)</f>
        <v>0</v>
      </c>
      <c r="AZ8" s="17"/>
      <c r="BA8" s="17"/>
    </row>
    <row r="9" spans="2:53" ht="12.75">
      <c r="B9" s="19"/>
      <c r="C9" s="19"/>
      <c r="D9" s="27"/>
      <c r="E9" s="28" t="s">
        <v>19</v>
      </c>
      <c r="F9" s="73"/>
      <c r="G9" s="30">
        <f t="shared" si="2"/>
        <v>0</v>
      </c>
      <c r="H9" s="30">
        <f t="shared" si="3"/>
        <v>0</v>
      </c>
      <c r="I9" s="31">
        <f>SUM(G9:G11)</f>
        <v>0</v>
      </c>
      <c r="J9" s="31">
        <f>SUM(H9:H11)</f>
        <v>0</v>
      </c>
      <c r="K9" s="27"/>
      <c r="L9" s="28" t="s">
        <v>19</v>
      </c>
      <c r="M9" s="73"/>
      <c r="N9" s="30">
        <f>IF(K9&lt;=M9,0,1)</f>
        <v>0</v>
      </c>
      <c r="O9" s="30">
        <f>IF(M9&lt;=K9,0,1)</f>
        <v>0</v>
      </c>
      <c r="P9" s="31">
        <f>SUM(N9:N11)</f>
        <v>0</v>
      </c>
      <c r="Q9" s="31">
        <f>SUM(O9:O11)</f>
        <v>0</v>
      </c>
      <c r="R9" s="20"/>
      <c r="S9" s="21"/>
      <c r="T9" s="22"/>
      <c r="U9" s="23"/>
      <c r="V9" s="24"/>
      <c r="W9" s="25"/>
      <c r="X9" s="26"/>
      <c r="Y9" s="32"/>
      <c r="Z9" s="33"/>
      <c r="AA9" s="34"/>
      <c r="AB9" s="35"/>
      <c r="AC9" s="33"/>
      <c r="AD9" s="34"/>
      <c r="AE9" s="51"/>
      <c r="AF9" s="51"/>
      <c r="AG9" s="51"/>
      <c r="AH9" s="53"/>
      <c r="AJ9" t="str">
        <f>CONCATENATE(C10," - ",C11)</f>
        <v> - </v>
      </c>
      <c r="AO9" t="str">
        <f>CONCATENATE(C10,"-",C11)</f>
        <v>-</v>
      </c>
      <c r="AQ9">
        <f>AE10-AG10</f>
        <v>0</v>
      </c>
      <c r="AR9">
        <f>AB10-AD10</f>
        <v>0</v>
      </c>
      <c r="AS9">
        <f>Y10-AA10</f>
        <v>0</v>
      </c>
      <c r="AT9">
        <f>IF(AG10=0,1,0)</f>
        <v>1</v>
      </c>
      <c r="AU9">
        <f>IF(AG10=1,1,0)</f>
        <v>0</v>
      </c>
      <c r="AV9">
        <f>IF(AG10=2,1,0)</f>
        <v>0</v>
      </c>
      <c r="AW9">
        <f>IF(AV9=1,AT9,-999)</f>
        <v>-999</v>
      </c>
      <c r="AZ9" s="17"/>
      <c r="BA9" s="17"/>
    </row>
    <row r="10" spans="2:58" ht="12.75">
      <c r="B10" s="38" t="s">
        <v>10</v>
      </c>
      <c r="C10" s="85"/>
      <c r="D10" s="45"/>
      <c r="E10" s="46" t="s">
        <v>19</v>
      </c>
      <c r="F10" s="74"/>
      <c r="G10" s="48">
        <f t="shared" si="2"/>
        <v>0</v>
      </c>
      <c r="H10" s="48">
        <f t="shared" si="3"/>
        <v>0</v>
      </c>
      <c r="I10" s="49">
        <f>IF(I9&lt;=J9,0,1)</f>
        <v>0</v>
      </c>
      <c r="J10" s="49">
        <f>IF(J9&lt;=I9,0,1)</f>
        <v>0</v>
      </c>
      <c r="K10" s="45"/>
      <c r="L10" s="46" t="s">
        <v>19</v>
      </c>
      <c r="M10" s="74"/>
      <c r="N10" s="48">
        <f>IF(K10&lt;=M10,0,1)</f>
        <v>0</v>
      </c>
      <c r="O10" s="48">
        <f>IF(M10&lt;=K10,0,1)</f>
        <v>0</v>
      </c>
      <c r="P10" s="49">
        <f>IF(P9&lt;=Q9,0,1)</f>
        <v>0</v>
      </c>
      <c r="Q10" s="49">
        <f>IF(Q9&lt;=P9,0,1)</f>
        <v>0</v>
      </c>
      <c r="R10" s="39"/>
      <c r="S10" s="40"/>
      <c r="T10" s="41"/>
      <c r="U10" s="42"/>
      <c r="V10" s="43"/>
      <c r="W10" s="43"/>
      <c r="X10" s="44"/>
      <c r="Y10" s="50">
        <f>SUM(D9:D11,K9:K11)</f>
        <v>0</v>
      </c>
      <c r="Z10" s="46" t="s">
        <v>19</v>
      </c>
      <c r="AA10" s="51">
        <f>SUM(F9:F11,M9:M11)</f>
        <v>0</v>
      </c>
      <c r="AB10" s="52">
        <f>SUM(I9,P9)</f>
        <v>0</v>
      </c>
      <c r="AC10" s="46" t="s">
        <v>19</v>
      </c>
      <c r="AD10" s="47">
        <f>J9+Q9</f>
        <v>0</v>
      </c>
      <c r="AE10" s="52">
        <f>SUM(I10,P10,W10)</f>
        <v>0</v>
      </c>
      <c r="AF10" s="46" t="s">
        <v>19</v>
      </c>
      <c r="AG10" s="47">
        <f>SUM(J10,Q10,X10)</f>
        <v>0</v>
      </c>
      <c r="AH10" s="53">
        <f>IF(OR(AE10&gt;0,AG10&gt;0),RANK(AN10,AN4:$AO10,0),0)</f>
        <v>0</v>
      </c>
      <c r="AK10">
        <f>IF(AE10&gt;AG10,1,0)</f>
        <v>0</v>
      </c>
      <c r="AL10">
        <f>IF(AE10&gt;AG10,1,0)</f>
        <v>0</v>
      </c>
      <c r="AM10">
        <f>IF(AE10&gt;AG10,1,0)</f>
        <v>0</v>
      </c>
      <c r="AN10">
        <f>1000*AE10+(AB10-AD10)*100+Y10-AA10</f>
        <v>0</v>
      </c>
      <c r="AW10" t="s">
        <v>20</v>
      </c>
      <c r="AZ10" s="17"/>
      <c r="BA10" s="17"/>
      <c r="BF10" t="e">
        <f>+BI10C70BF10</f>
        <v>#NAME?</v>
      </c>
    </row>
    <row r="11" spans="2:53" ht="13.5" thickBot="1">
      <c r="B11" s="77"/>
      <c r="C11" s="78"/>
      <c r="D11" s="61"/>
      <c r="E11" s="62" t="s">
        <v>19</v>
      </c>
      <c r="F11" s="75"/>
      <c r="G11" s="64">
        <f t="shared" si="2"/>
        <v>0</v>
      </c>
      <c r="H11" s="64">
        <f t="shared" si="3"/>
        <v>0</v>
      </c>
      <c r="I11" s="65"/>
      <c r="J11" s="65"/>
      <c r="K11" s="61"/>
      <c r="L11" s="62" t="s">
        <v>19</v>
      </c>
      <c r="M11" s="75"/>
      <c r="N11" s="64">
        <f>IF(K11&lt;=M11,0,1)</f>
        <v>0</v>
      </c>
      <c r="O11" s="64">
        <f>IF(M11&lt;=K11,0,1)</f>
        <v>0</v>
      </c>
      <c r="P11" s="65"/>
      <c r="Q11" s="65"/>
      <c r="R11" s="55"/>
      <c r="S11" s="56"/>
      <c r="T11" s="57"/>
      <c r="U11" s="58"/>
      <c r="V11" s="59"/>
      <c r="W11" s="59"/>
      <c r="X11" s="60"/>
      <c r="Y11" s="66"/>
      <c r="Z11" s="67"/>
      <c r="AA11" s="68"/>
      <c r="AB11" s="69"/>
      <c r="AC11" s="67"/>
      <c r="AD11" s="68"/>
      <c r="AE11" s="70"/>
      <c r="AF11" s="70"/>
      <c r="AG11" s="70"/>
      <c r="AH11" s="71"/>
      <c r="AK11">
        <f>IF(AE10&lt;AG10,1,0)</f>
        <v>0</v>
      </c>
      <c r="AL11">
        <f>IF(AE10&lt;AG10,1,0)</f>
        <v>0</v>
      </c>
      <c r="AM11">
        <f>IF(AE10&lt;AG10,1,0)</f>
        <v>0</v>
      </c>
      <c r="AZ11" s="17"/>
      <c r="BA11" s="17"/>
    </row>
    <row r="12" spans="3:53" ht="15" customHeight="1">
      <c r="C12" s="131"/>
      <c r="AZ12" s="17"/>
      <c r="BA12" s="17"/>
    </row>
    <row r="13" spans="3:53" ht="15" customHeight="1">
      <c r="C13" s="131"/>
      <c r="AZ13" s="17"/>
      <c r="BA13" s="17"/>
    </row>
    <row r="14" spans="3:53" ht="15" customHeight="1" thickBot="1">
      <c r="C14" s="131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2"/>
      <c r="AH14" s="82"/>
      <c r="AK14" t="s">
        <v>0</v>
      </c>
      <c r="AN14" t="s">
        <v>1</v>
      </c>
      <c r="AZ14" s="17"/>
      <c r="BA14" s="17"/>
    </row>
    <row r="15" spans="2:53" ht="15" thickBot="1">
      <c r="B15" s="4" t="s">
        <v>2</v>
      </c>
      <c r="C15" s="4"/>
      <c r="D15" s="5"/>
      <c r="E15" s="6" t="str">
        <f>B17</f>
        <v>A</v>
      </c>
      <c r="F15" s="7"/>
      <c r="G15" s="8"/>
      <c r="H15" s="8"/>
      <c r="I15" s="8"/>
      <c r="J15" s="8"/>
      <c r="K15" s="5"/>
      <c r="L15" s="9" t="str">
        <f>B20</f>
        <v>B</v>
      </c>
      <c r="M15" s="10"/>
      <c r="N15" s="11"/>
      <c r="O15" s="11"/>
      <c r="P15" s="11"/>
      <c r="Q15" s="11"/>
      <c r="R15" s="12"/>
      <c r="S15" s="9" t="str">
        <f>B23</f>
        <v>C</v>
      </c>
      <c r="T15" s="10"/>
      <c r="U15" s="11"/>
      <c r="V15" s="11"/>
      <c r="W15" s="11"/>
      <c r="X15" s="11"/>
      <c r="Y15" s="13"/>
      <c r="Z15" s="14" t="s">
        <v>4</v>
      </c>
      <c r="AA15" s="10"/>
      <c r="AB15" s="12"/>
      <c r="AC15" s="14" t="s">
        <v>5</v>
      </c>
      <c r="AD15" s="10"/>
      <c r="AE15" s="11"/>
      <c r="AF15" s="14" t="s">
        <v>6</v>
      </c>
      <c r="AG15" s="10"/>
      <c r="AH15" s="15" t="s">
        <v>7</v>
      </c>
      <c r="AK15" s="16" t="s">
        <v>8</v>
      </c>
      <c r="AL15" s="16" t="s">
        <v>9</v>
      </c>
      <c r="AM15" s="16" t="s">
        <v>10</v>
      </c>
      <c r="AN15" s="16"/>
      <c r="AO15" s="16" t="s">
        <v>11</v>
      </c>
      <c r="AP15" s="16"/>
      <c r="AQ15" s="16" t="s">
        <v>12</v>
      </c>
      <c r="AR15" s="16" t="s">
        <v>13</v>
      </c>
      <c r="AS15" s="16" t="s">
        <v>14</v>
      </c>
      <c r="AT15" s="16" t="s">
        <v>15</v>
      </c>
      <c r="AU15" s="16" t="s">
        <v>16</v>
      </c>
      <c r="AV15" s="16" t="s">
        <v>17</v>
      </c>
      <c r="AW15" s="16" t="s">
        <v>18</v>
      </c>
      <c r="AX15" s="16"/>
      <c r="AY15" s="16"/>
      <c r="AZ15" s="17"/>
      <c r="BA15" s="17"/>
    </row>
    <row r="16" spans="2:53" ht="15">
      <c r="B16" s="18"/>
      <c r="C16" s="19"/>
      <c r="D16" s="20"/>
      <c r="E16" s="21"/>
      <c r="F16" s="22"/>
      <c r="G16" s="23"/>
      <c r="H16" s="24"/>
      <c r="I16" s="25"/>
      <c r="J16" s="26"/>
      <c r="K16" s="27">
        <f>F19</f>
        <v>0</v>
      </c>
      <c r="L16" s="28" t="s">
        <v>19</v>
      </c>
      <c r="M16" s="29">
        <f>D19</f>
        <v>0</v>
      </c>
      <c r="N16" s="30">
        <f>IF(K16&lt;=M16,0,1)</f>
        <v>0</v>
      </c>
      <c r="O16" s="30">
        <f>IF(M16&lt;=K16,0,1)</f>
        <v>0</v>
      </c>
      <c r="P16" s="31">
        <f>SUM(N16:N18)</f>
        <v>0</v>
      </c>
      <c r="Q16" s="31">
        <f>SUM(O16:O18)</f>
        <v>0</v>
      </c>
      <c r="R16" s="27">
        <f>F22</f>
        <v>0</v>
      </c>
      <c r="S16" s="28" t="s">
        <v>19</v>
      </c>
      <c r="T16" s="29">
        <f>D22</f>
        <v>0</v>
      </c>
      <c r="U16" s="30">
        <f aca="true" t="shared" si="4" ref="U16:U21">IF(R16&lt;=T16,0,1)</f>
        <v>0</v>
      </c>
      <c r="V16" s="30">
        <f aca="true" t="shared" si="5" ref="V16:V21">IF(T16&lt;=R16,0,1)</f>
        <v>0</v>
      </c>
      <c r="W16" s="31">
        <f>SUM(U16:U18)</f>
        <v>0</v>
      </c>
      <c r="X16" s="31">
        <f>SUM(V16:V18)</f>
        <v>0</v>
      </c>
      <c r="Y16" s="32"/>
      <c r="Z16" s="33"/>
      <c r="AA16" s="34"/>
      <c r="AB16" s="35"/>
      <c r="AC16" s="33"/>
      <c r="AD16" s="34"/>
      <c r="AE16" s="36"/>
      <c r="AF16" s="36"/>
      <c r="AG16" s="36"/>
      <c r="AH16" s="37"/>
      <c r="AI16" s="16"/>
      <c r="AJ16" t="str">
        <f>CONCATENATE(C17," - ",C18)</f>
        <v>Pap Márkó - Talentum</v>
      </c>
      <c r="AO16" t="str">
        <f>CONCATENATE(C17,"-",C18)</f>
        <v>Pap Márkó-Talentum</v>
      </c>
      <c r="AQ16">
        <f>AE17-AG17</f>
        <v>0</v>
      </c>
      <c r="AR16">
        <f>AB17-AD17</f>
        <v>0</v>
      </c>
      <c r="AS16">
        <f>Y17-AA17</f>
        <v>0</v>
      </c>
      <c r="AT16">
        <f>IF(AG17=0,1,0)</f>
        <v>1</v>
      </c>
      <c r="AU16">
        <f>IF(AG17=1,1,0)</f>
        <v>0</v>
      </c>
      <c r="AV16">
        <f>IF(AG17=2,1,0)</f>
        <v>0</v>
      </c>
      <c r="AW16">
        <f>IF(AV16=1,AT16,-999)</f>
        <v>-999</v>
      </c>
      <c r="AZ16" s="17"/>
      <c r="BA16" s="17"/>
    </row>
    <row r="17" spans="2:53" ht="12.75">
      <c r="B17" s="38" t="s">
        <v>8</v>
      </c>
      <c r="C17" t="s">
        <v>108</v>
      </c>
      <c r="D17" s="39"/>
      <c r="E17" s="40"/>
      <c r="F17" s="41"/>
      <c r="G17" s="42"/>
      <c r="H17" s="43"/>
      <c r="I17" s="43"/>
      <c r="J17" s="44"/>
      <c r="K17" s="45">
        <f>F20</f>
        <v>0</v>
      </c>
      <c r="L17" s="46" t="s">
        <v>19</v>
      </c>
      <c r="M17" s="47">
        <f>D20</f>
        <v>0</v>
      </c>
      <c r="N17" s="48">
        <f>IF(K17&lt;=M17,0,1)</f>
        <v>0</v>
      </c>
      <c r="O17" s="48">
        <f>IF(M17&lt;=K17,0,1)</f>
        <v>0</v>
      </c>
      <c r="P17" s="49">
        <f>IF(P16&lt;=Q16,0,1)</f>
        <v>0</v>
      </c>
      <c r="Q17" s="49">
        <f>IF(Q16&lt;=P16,0,1)</f>
        <v>0</v>
      </c>
      <c r="R17" s="45">
        <f>F23</f>
        <v>0</v>
      </c>
      <c r="S17" s="46" t="s">
        <v>19</v>
      </c>
      <c r="T17" s="47">
        <f>D23</f>
        <v>0</v>
      </c>
      <c r="U17" s="48">
        <f t="shared" si="4"/>
        <v>0</v>
      </c>
      <c r="V17" s="48">
        <f t="shared" si="5"/>
        <v>0</v>
      </c>
      <c r="W17" s="49">
        <f>IF(W16&lt;=X16,0,1)</f>
        <v>0</v>
      </c>
      <c r="X17" s="49">
        <f>IF(X16&lt;=W16,0,1)</f>
        <v>0</v>
      </c>
      <c r="Y17" s="50">
        <f>SUM(K16:K18,R16:R18,)</f>
        <v>0</v>
      </c>
      <c r="Z17" s="46" t="s">
        <v>19</v>
      </c>
      <c r="AA17" s="47">
        <f>SUM(M16:M18,T16:T18)</f>
        <v>0</v>
      </c>
      <c r="AB17" s="52">
        <f>SUM(P16,W16)</f>
        <v>0</v>
      </c>
      <c r="AC17" s="46" t="s">
        <v>19</v>
      </c>
      <c r="AD17" s="47">
        <f>Q16+X16</f>
        <v>0</v>
      </c>
      <c r="AE17" s="52">
        <f>SUM(I17,P17,W17)</f>
        <v>0</v>
      </c>
      <c r="AF17" s="46" t="s">
        <v>19</v>
      </c>
      <c r="AG17" s="47">
        <f>SUM(J17,Q17,X17)</f>
        <v>0</v>
      </c>
      <c r="AH17" s="53">
        <f>IF(OR(AE17&gt;0,AG17&gt;0),RANK(AN17,AN17:$AO23,0),0)</f>
        <v>0</v>
      </c>
      <c r="AK17">
        <f>IF(AE17&gt;AG17,1,0)</f>
        <v>0</v>
      </c>
      <c r="AL17">
        <f>IF(AE17&gt;AG17,1,0)</f>
        <v>0</v>
      </c>
      <c r="AM17">
        <f>IF(AE17&gt;AG17,1,0)</f>
        <v>0</v>
      </c>
      <c r="AN17">
        <f>1000*AE17+(AB17-AD17)*100+Y17-AA17</f>
        <v>0</v>
      </c>
      <c r="AZ17" s="17"/>
      <c r="BA17" s="17"/>
    </row>
    <row r="18" spans="2:53" ht="13.5" thickBot="1">
      <c r="B18" s="54"/>
      <c r="C18" t="s">
        <v>169</v>
      </c>
      <c r="D18" s="55"/>
      <c r="E18" s="56"/>
      <c r="F18" s="57"/>
      <c r="G18" s="58"/>
      <c r="H18" s="59"/>
      <c r="I18" s="59"/>
      <c r="J18" s="60"/>
      <c r="K18" s="61">
        <f>F21</f>
        <v>0</v>
      </c>
      <c r="L18" s="62" t="s">
        <v>19</v>
      </c>
      <c r="M18" s="63">
        <f>D21</f>
        <v>0</v>
      </c>
      <c r="N18" s="64">
        <f>IF(K18&lt;=M18,0,1)</f>
        <v>0</v>
      </c>
      <c r="O18" s="64">
        <f>IF(M18&lt;=K18,0,1)</f>
        <v>0</v>
      </c>
      <c r="P18" s="65"/>
      <c r="Q18" s="65"/>
      <c r="R18" s="45">
        <f>F24</f>
        <v>0</v>
      </c>
      <c r="S18" s="46" t="s">
        <v>19</v>
      </c>
      <c r="T18" s="47">
        <f>D24</f>
        <v>0</v>
      </c>
      <c r="U18" s="64">
        <f t="shared" si="4"/>
        <v>0</v>
      </c>
      <c r="V18" s="64">
        <f t="shared" si="5"/>
        <v>0</v>
      </c>
      <c r="W18" s="65"/>
      <c r="X18" s="65"/>
      <c r="Y18" s="66"/>
      <c r="Z18" s="67"/>
      <c r="AA18" s="68"/>
      <c r="AB18" s="69"/>
      <c r="AC18" s="67"/>
      <c r="AD18" s="68"/>
      <c r="AE18" s="70"/>
      <c r="AF18" s="70"/>
      <c r="AG18" s="70"/>
      <c r="AH18" s="71"/>
      <c r="AK18">
        <f>IF(AE17&lt;AG17,1,0)</f>
        <v>0</v>
      </c>
      <c r="AL18">
        <f>IF(AE17&lt;AG17,1,0)</f>
        <v>0</v>
      </c>
      <c r="AM18">
        <f>IF(AE17&lt;AG17,1,0)</f>
        <v>0</v>
      </c>
      <c r="AZ18" s="17"/>
      <c r="BA18" s="17"/>
    </row>
    <row r="19" spans="2:53" ht="12.75">
      <c r="B19" s="19"/>
      <c r="C19" s="72"/>
      <c r="D19" s="27"/>
      <c r="E19" s="28" t="s">
        <v>19</v>
      </c>
      <c r="F19" s="73"/>
      <c r="G19" s="30">
        <f aca="true" t="shared" si="6" ref="G19:G24">IF(D19&lt;=F19,0,1)</f>
        <v>0</v>
      </c>
      <c r="H19" s="30">
        <f aca="true" t="shared" si="7" ref="H19:H24">IF(F19&lt;=D19,0,1)</f>
        <v>0</v>
      </c>
      <c r="I19" s="31">
        <f>SUM(G19:G21)</f>
        <v>0</v>
      </c>
      <c r="J19" s="31">
        <f>SUM(H19:H21)</f>
        <v>0</v>
      </c>
      <c r="K19" s="20"/>
      <c r="L19" s="21"/>
      <c r="M19" s="22"/>
      <c r="N19" s="23"/>
      <c r="O19" s="24"/>
      <c r="P19" s="25"/>
      <c r="Q19" s="26"/>
      <c r="R19" s="27">
        <f>M22</f>
        <v>0</v>
      </c>
      <c r="S19" s="28" t="s">
        <v>19</v>
      </c>
      <c r="T19" s="29">
        <f>K22</f>
        <v>0</v>
      </c>
      <c r="U19" s="30">
        <f t="shared" si="4"/>
        <v>0</v>
      </c>
      <c r="V19" s="30">
        <f t="shared" si="5"/>
        <v>0</v>
      </c>
      <c r="W19" s="31">
        <f>SUM(U19:U21)</f>
        <v>0</v>
      </c>
      <c r="X19" s="31">
        <f>SUM(V19:V21)</f>
        <v>0</v>
      </c>
      <c r="Y19" s="32"/>
      <c r="Z19" s="33"/>
      <c r="AA19" s="34"/>
      <c r="AB19" s="35"/>
      <c r="AC19" s="33"/>
      <c r="AD19" s="34"/>
      <c r="AE19" s="51"/>
      <c r="AF19" s="51"/>
      <c r="AG19" s="51"/>
      <c r="AH19" s="53"/>
      <c r="AJ19" t="str">
        <f>CONCATENATE(C20," - ",C21)</f>
        <v>Pintér Zsombor - VSD</v>
      </c>
      <c r="AO19" t="str">
        <f>CONCATENATE(C20,"-",C21)</f>
        <v>Pintér Zsombor-VSD</v>
      </c>
      <c r="AQ19">
        <f>AE20-AG20</f>
        <v>0</v>
      </c>
      <c r="AR19">
        <f>AB20-AD20</f>
        <v>0</v>
      </c>
      <c r="AS19">
        <f>Y20-AA20</f>
        <v>0</v>
      </c>
      <c r="AT19">
        <f>IF(AG20=0,1,0)</f>
        <v>1</v>
      </c>
      <c r="AU19">
        <f>IF(AG20=1,1,0)</f>
        <v>0</v>
      </c>
      <c r="AV19">
        <f>IF(AG20=2,1,0)</f>
        <v>0</v>
      </c>
      <c r="AW19">
        <f>IF(AV19=1,AT19,-999)</f>
        <v>-999</v>
      </c>
      <c r="AZ19" s="17"/>
      <c r="BA19" s="17"/>
    </row>
    <row r="20" spans="2:53" ht="12.75">
      <c r="B20" s="38" t="s">
        <v>9</v>
      </c>
      <c r="C20" s="85" t="s">
        <v>107</v>
      </c>
      <c r="D20" s="45"/>
      <c r="E20" s="46" t="s">
        <v>19</v>
      </c>
      <c r="F20" s="74"/>
      <c r="G20" s="48">
        <f t="shared" si="6"/>
        <v>0</v>
      </c>
      <c r="H20" s="48">
        <f t="shared" si="7"/>
        <v>0</v>
      </c>
      <c r="I20" s="49">
        <f>IF(I19&lt;=J19,0,1)</f>
        <v>0</v>
      </c>
      <c r="J20" s="49">
        <f>IF(J19&lt;=I19,0,1)</f>
        <v>0</v>
      </c>
      <c r="K20" s="39"/>
      <c r="L20" s="40"/>
      <c r="M20" s="41"/>
      <c r="N20" s="42"/>
      <c r="O20" s="43"/>
      <c r="P20" s="43"/>
      <c r="Q20" s="44"/>
      <c r="R20" s="45">
        <f>M23</f>
        <v>0</v>
      </c>
      <c r="S20" s="46" t="s">
        <v>19</v>
      </c>
      <c r="T20" s="47">
        <f>K23</f>
        <v>0</v>
      </c>
      <c r="U20" s="48">
        <f t="shared" si="4"/>
        <v>0</v>
      </c>
      <c r="V20" s="48">
        <f t="shared" si="5"/>
        <v>0</v>
      </c>
      <c r="W20" s="49">
        <f>IF(W19&lt;=X19,0,1)</f>
        <v>0</v>
      </c>
      <c r="X20" s="49">
        <f>IF(X19&lt;=W19,0,1)</f>
        <v>0</v>
      </c>
      <c r="Y20" s="50">
        <f>SUM(D19:D21,R19:R21,)</f>
        <v>0</v>
      </c>
      <c r="Z20" s="46" t="s">
        <v>19</v>
      </c>
      <c r="AA20" s="47">
        <f>SUM(F19:F21,T19:T21)</f>
        <v>0</v>
      </c>
      <c r="AB20" s="52">
        <f>SUM(I19,W19)</f>
        <v>0</v>
      </c>
      <c r="AC20" s="46" t="s">
        <v>19</v>
      </c>
      <c r="AD20" s="47">
        <f>J19+X19</f>
        <v>0</v>
      </c>
      <c r="AE20" s="52">
        <f>SUM(I20,P20,W20)</f>
        <v>0</v>
      </c>
      <c r="AF20" s="46" t="s">
        <v>19</v>
      </c>
      <c r="AG20" s="47">
        <f>SUM(J20,Q20,X20)</f>
        <v>0</v>
      </c>
      <c r="AH20" s="53">
        <f>IF(OR(AE20&gt;0,AG20&gt;0),RANK(AN20,AN17:$AO23,0),0)</f>
        <v>0</v>
      </c>
      <c r="AK20">
        <f>IF(AE20&gt;AG20,1,0)</f>
        <v>0</v>
      </c>
      <c r="AL20">
        <f>IF(AE20&gt;AG20,1,0)</f>
        <v>0</v>
      </c>
      <c r="AM20">
        <f>IF(AE20&gt;AG20,1,0)</f>
        <v>0</v>
      </c>
      <c r="AN20">
        <f>1000*AE20+(AB20-AD20)*100+Y20-AA20</f>
        <v>0</v>
      </c>
      <c r="AZ20" s="17"/>
      <c r="BA20" s="17"/>
    </row>
    <row r="21" spans="2:53" ht="13.5" thickBot="1">
      <c r="B21" s="54"/>
      <c r="C21" s="83" t="s">
        <v>76</v>
      </c>
      <c r="D21" s="61"/>
      <c r="E21" s="62" t="s">
        <v>19</v>
      </c>
      <c r="F21" s="75"/>
      <c r="G21" s="64">
        <f t="shared" si="6"/>
        <v>0</v>
      </c>
      <c r="H21" s="64">
        <f t="shared" si="7"/>
        <v>0</v>
      </c>
      <c r="I21" s="65"/>
      <c r="J21" s="65"/>
      <c r="K21" s="55"/>
      <c r="L21" s="56"/>
      <c r="M21" s="57"/>
      <c r="N21" s="58"/>
      <c r="O21" s="59"/>
      <c r="P21" s="59"/>
      <c r="Q21" s="60"/>
      <c r="R21" s="61">
        <f>M24</f>
        <v>0</v>
      </c>
      <c r="S21" s="62" t="s">
        <v>19</v>
      </c>
      <c r="T21" s="63">
        <f>K24</f>
        <v>0</v>
      </c>
      <c r="U21" s="64">
        <f t="shared" si="4"/>
        <v>0</v>
      </c>
      <c r="V21" s="64">
        <f t="shared" si="5"/>
        <v>0</v>
      </c>
      <c r="W21" s="65"/>
      <c r="X21" s="65"/>
      <c r="Y21" s="66"/>
      <c r="Z21" s="67"/>
      <c r="AA21" s="68"/>
      <c r="AB21" s="76"/>
      <c r="AC21" s="67"/>
      <c r="AD21" s="68"/>
      <c r="AE21" s="70"/>
      <c r="AF21" s="70"/>
      <c r="AG21" s="70"/>
      <c r="AH21" s="71"/>
      <c r="AK21">
        <f>IF(AE20&lt;AG20,1,0)</f>
        <v>0</v>
      </c>
      <c r="AL21">
        <f>IF(AE20&lt;AG20,1,0)</f>
        <v>0</v>
      </c>
      <c r="AM21">
        <f>IF(AE20&lt;AG20,1,0)</f>
        <v>0</v>
      </c>
      <c r="AZ21" s="17"/>
      <c r="BA21" s="17"/>
    </row>
    <row r="22" spans="2:53" ht="12.75">
      <c r="B22" s="19"/>
      <c r="C22" s="19"/>
      <c r="D22" s="27"/>
      <c r="E22" s="28" t="s">
        <v>19</v>
      </c>
      <c r="F22" s="73"/>
      <c r="G22" s="30">
        <f t="shared" si="6"/>
        <v>0</v>
      </c>
      <c r="H22" s="30">
        <f t="shared" si="7"/>
        <v>0</v>
      </c>
      <c r="I22" s="31">
        <f>SUM(G22:G24)</f>
        <v>0</v>
      </c>
      <c r="J22" s="31">
        <f>SUM(H22:H24)</f>
        <v>0</v>
      </c>
      <c r="K22" s="27"/>
      <c r="L22" s="28" t="s">
        <v>19</v>
      </c>
      <c r="M22" s="73"/>
      <c r="N22" s="30">
        <f>IF(K22&lt;=M22,0,1)</f>
        <v>0</v>
      </c>
      <c r="O22" s="30">
        <f>IF(M22&lt;=K22,0,1)</f>
        <v>0</v>
      </c>
      <c r="P22" s="31">
        <f>SUM(N22:N24)</f>
        <v>0</v>
      </c>
      <c r="Q22" s="31">
        <f>SUM(O22:O24)</f>
        <v>0</v>
      </c>
      <c r="R22" s="20"/>
      <c r="S22" s="21"/>
      <c r="T22" s="22"/>
      <c r="U22" s="23"/>
      <c r="V22" s="24"/>
      <c r="W22" s="25"/>
      <c r="X22" s="26"/>
      <c r="Y22" s="32"/>
      <c r="Z22" s="33"/>
      <c r="AA22" s="34"/>
      <c r="AB22" s="35"/>
      <c r="AC22" s="33"/>
      <c r="AD22" s="34"/>
      <c r="AE22" s="51"/>
      <c r="AF22" s="51"/>
      <c r="AG22" s="51"/>
      <c r="AH22" s="53"/>
      <c r="AJ22" t="str">
        <f>CONCATENATE(C23," - ",C24)</f>
        <v>Varga Máté Bonca  - Életmód</v>
      </c>
      <c r="AO22" t="str">
        <f>CONCATENATE(C23,"-",C24)</f>
        <v>Varga Máté Bonca -Életmód</v>
      </c>
      <c r="AQ22">
        <f>AE23-AG23</f>
        <v>0</v>
      </c>
      <c r="AR22">
        <f>AB23-AD23</f>
        <v>0</v>
      </c>
      <c r="AS22">
        <f>Y23-AA23</f>
        <v>0</v>
      </c>
      <c r="AT22">
        <f>IF(AG23=0,1,0)</f>
        <v>1</v>
      </c>
      <c r="AU22">
        <f>IF(AG23=1,1,0)</f>
        <v>0</v>
      </c>
      <c r="AV22">
        <f>IF(AG23=2,1,0)</f>
        <v>0</v>
      </c>
      <c r="AW22">
        <f>IF(AV22=1,AT22,-999)</f>
        <v>-999</v>
      </c>
      <c r="AZ22" s="17"/>
      <c r="BA22" s="17"/>
    </row>
    <row r="23" spans="2:53" ht="12.75">
      <c r="B23" s="38" t="s">
        <v>10</v>
      </c>
      <c r="C23" s="85" t="s">
        <v>106</v>
      </c>
      <c r="D23" s="45"/>
      <c r="E23" s="46" t="s">
        <v>19</v>
      </c>
      <c r="F23" s="74"/>
      <c r="G23" s="48">
        <f t="shared" si="6"/>
        <v>0</v>
      </c>
      <c r="H23" s="48">
        <f t="shared" si="7"/>
        <v>0</v>
      </c>
      <c r="I23" s="49">
        <f>IF(I22&lt;=J22,0,1)</f>
        <v>0</v>
      </c>
      <c r="J23" s="49">
        <f>IF(J22&lt;=I22,0,1)</f>
        <v>0</v>
      </c>
      <c r="K23" s="45"/>
      <c r="L23" s="46" t="s">
        <v>19</v>
      </c>
      <c r="M23" s="74"/>
      <c r="N23" s="48">
        <f>IF(K23&lt;=M23,0,1)</f>
        <v>0</v>
      </c>
      <c r="O23" s="48">
        <f>IF(M23&lt;=K23,0,1)</f>
        <v>0</v>
      </c>
      <c r="P23" s="49">
        <f>IF(P22&lt;=Q22,0,1)</f>
        <v>0</v>
      </c>
      <c r="Q23" s="49">
        <f>IF(Q22&lt;=P22,0,1)</f>
        <v>0</v>
      </c>
      <c r="R23" s="39"/>
      <c r="S23" s="40"/>
      <c r="T23" s="41"/>
      <c r="U23" s="42"/>
      <c r="V23" s="43"/>
      <c r="W23" s="43"/>
      <c r="X23" s="44"/>
      <c r="Y23" s="50">
        <f>SUM(D22:D24,K22:K24,)</f>
        <v>0</v>
      </c>
      <c r="Z23" s="46" t="s">
        <v>19</v>
      </c>
      <c r="AA23" s="47">
        <f>SUM(F22:F24,M22:M24)</f>
        <v>0</v>
      </c>
      <c r="AB23" s="52">
        <f>SUM(I22,P22)</f>
        <v>0</v>
      </c>
      <c r="AC23" s="46" t="s">
        <v>19</v>
      </c>
      <c r="AD23" s="47">
        <f>J22+Q22</f>
        <v>0</v>
      </c>
      <c r="AE23" s="52">
        <f>SUM(I23,P23,W23)</f>
        <v>0</v>
      </c>
      <c r="AF23" s="46" t="s">
        <v>19</v>
      </c>
      <c r="AG23" s="47">
        <f>SUM(J23,Q23,X23)</f>
        <v>0</v>
      </c>
      <c r="AH23" s="53">
        <f>IF(OR(AE23&gt;0,AG23&gt;0),RANK(AN23,AN17:$AO23,0),0)</f>
        <v>0</v>
      </c>
      <c r="AK23">
        <f>IF(AE23&gt;AG23,1,0)</f>
        <v>0</v>
      </c>
      <c r="AL23">
        <f>IF(AE23&gt;AG23,1,0)</f>
        <v>0</v>
      </c>
      <c r="AM23">
        <f>IF(AE23&gt;AG23,1,0)</f>
        <v>0</v>
      </c>
      <c r="AN23">
        <f>1000*AE23+(AB23-AD23)*100+Y23-AA23</f>
        <v>0</v>
      </c>
      <c r="AW23" t="s">
        <v>20</v>
      </c>
      <c r="AZ23" s="17"/>
      <c r="BA23" s="17"/>
    </row>
    <row r="24" spans="2:53" ht="13.5" thickBot="1">
      <c r="B24" s="77"/>
      <c r="C24" s="78" t="s">
        <v>164</v>
      </c>
      <c r="D24" s="61"/>
      <c r="E24" s="62" t="s">
        <v>19</v>
      </c>
      <c r="F24" s="75"/>
      <c r="G24" s="64">
        <f t="shared" si="6"/>
        <v>0</v>
      </c>
      <c r="H24" s="64">
        <f t="shared" si="7"/>
        <v>0</v>
      </c>
      <c r="I24" s="65"/>
      <c r="J24" s="65"/>
      <c r="K24" s="61"/>
      <c r="L24" s="62" t="s">
        <v>19</v>
      </c>
      <c r="M24" s="75"/>
      <c r="N24" s="64">
        <f>IF(K24&lt;=M24,0,1)</f>
        <v>0</v>
      </c>
      <c r="O24" s="64">
        <f>IF(M24&lt;=K24,0,1)</f>
        <v>0</v>
      </c>
      <c r="P24" s="65"/>
      <c r="Q24" s="65"/>
      <c r="R24" s="55"/>
      <c r="S24" s="56"/>
      <c r="T24" s="57"/>
      <c r="U24" s="58"/>
      <c r="V24" s="59"/>
      <c r="W24" s="59"/>
      <c r="X24" s="60"/>
      <c r="Y24" s="66"/>
      <c r="Z24" s="67"/>
      <c r="AA24" s="68"/>
      <c r="AB24" s="69"/>
      <c r="AC24" s="67"/>
      <c r="AD24" s="68"/>
      <c r="AE24" s="70"/>
      <c r="AF24" s="70"/>
      <c r="AG24" s="70"/>
      <c r="AH24" s="71"/>
      <c r="AK24">
        <f>IF(AE23&gt;AG23,1,0)</f>
        <v>0</v>
      </c>
      <c r="AL24">
        <f>IF(AE23&gt;AG23,1,0)</f>
        <v>0</v>
      </c>
      <c r="AM24">
        <f>IF(AE23&gt;AG23,1,0)</f>
        <v>0</v>
      </c>
      <c r="AZ24" s="17"/>
      <c r="BA24" s="17"/>
    </row>
    <row r="25" spans="3:53" ht="15" customHeight="1">
      <c r="C25" s="131"/>
      <c r="AZ25" s="17"/>
      <c r="BA25" s="17"/>
    </row>
    <row r="26" spans="3:53" ht="15" customHeight="1">
      <c r="C26" s="131"/>
      <c r="AZ26" s="17"/>
      <c r="BA26" s="17"/>
    </row>
    <row r="27" spans="3:53" ht="15" customHeight="1" thickBot="1">
      <c r="C27" s="131"/>
      <c r="AK27" t="s">
        <v>0</v>
      </c>
      <c r="AN27" t="s">
        <v>1</v>
      </c>
      <c r="AZ27" s="17"/>
      <c r="BA27" s="17"/>
    </row>
    <row r="28" spans="1:53" ht="15" thickBot="1">
      <c r="A28" s="2"/>
      <c r="B28" s="3" t="s">
        <v>2</v>
      </c>
      <c r="C28" s="4"/>
      <c r="D28" s="5"/>
      <c r="E28" s="6" t="str">
        <f>B30</f>
        <v>A</v>
      </c>
      <c r="F28" s="7"/>
      <c r="G28" s="8"/>
      <c r="H28" s="8"/>
      <c r="I28" s="8"/>
      <c r="J28" s="8"/>
      <c r="K28" s="5"/>
      <c r="L28" s="9" t="str">
        <f>B33</f>
        <v>B</v>
      </c>
      <c r="M28" s="10"/>
      <c r="N28" s="11"/>
      <c r="O28" s="11"/>
      <c r="P28" s="11"/>
      <c r="Q28" s="11"/>
      <c r="R28" s="12"/>
      <c r="S28" s="9" t="str">
        <f>B36</f>
        <v>C</v>
      </c>
      <c r="T28" s="10"/>
      <c r="U28" s="11"/>
      <c r="V28" s="11"/>
      <c r="W28" s="11"/>
      <c r="X28" s="11"/>
      <c r="Y28" s="13"/>
      <c r="Z28" s="14" t="s">
        <v>4</v>
      </c>
      <c r="AA28" s="10"/>
      <c r="AB28" s="12"/>
      <c r="AC28" s="14" t="s">
        <v>5</v>
      </c>
      <c r="AD28" s="10"/>
      <c r="AE28" s="11"/>
      <c r="AF28" s="14" t="s">
        <v>6</v>
      </c>
      <c r="AG28" s="10"/>
      <c r="AH28" s="15" t="s">
        <v>7</v>
      </c>
      <c r="AJ28" s="16"/>
      <c r="AK28" s="16" t="s">
        <v>8</v>
      </c>
      <c r="AL28" s="16" t="s">
        <v>9</v>
      </c>
      <c r="AM28" s="16" t="s">
        <v>10</v>
      </c>
      <c r="AN28" s="16"/>
      <c r="AO28" s="16" t="s">
        <v>11</v>
      </c>
      <c r="AP28" s="16"/>
      <c r="AQ28" s="16" t="s">
        <v>12</v>
      </c>
      <c r="AR28" s="16" t="s">
        <v>13</v>
      </c>
      <c r="AS28" s="16" t="s">
        <v>14</v>
      </c>
      <c r="AT28" s="16" t="s">
        <v>15</v>
      </c>
      <c r="AU28" s="16" t="s">
        <v>16</v>
      </c>
      <c r="AV28" s="16" t="s">
        <v>17</v>
      </c>
      <c r="AW28" s="16" t="s">
        <v>18</v>
      </c>
      <c r="AZ28" s="17"/>
      <c r="BA28" s="17"/>
    </row>
    <row r="29" spans="2:53" ht="12.75">
      <c r="B29" s="18"/>
      <c r="C29" s="19"/>
      <c r="D29" s="20"/>
      <c r="E29" s="21"/>
      <c r="F29" s="22"/>
      <c r="G29" s="23"/>
      <c r="H29" s="24"/>
      <c r="I29" s="25"/>
      <c r="J29" s="26"/>
      <c r="K29" s="27">
        <f>F32</f>
        <v>0</v>
      </c>
      <c r="L29" s="28" t="s">
        <v>19</v>
      </c>
      <c r="M29" s="29">
        <f>D32</f>
        <v>0</v>
      </c>
      <c r="N29" s="30">
        <f>IF(K29&lt;=M29,0,1)</f>
        <v>0</v>
      </c>
      <c r="O29" s="30">
        <f>IF(M29&lt;=K29,0,1)</f>
        <v>0</v>
      </c>
      <c r="P29" s="31">
        <f>SUM(N29:N31)</f>
        <v>0</v>
      </c>
      <c r="Q29" s="31">
        <f>SUM(O29:O31)</f>
        <v>0</v>
      </c>
      <c r="R29" s="27">
        <f>F35</f>
        <v>0</v>
      </c>
      <c r="S29" s="28" t="s">
        <v>19</v>
      </c>
      <c r="T29" s="29">
        <f>D35</f>
        <v>0</v>
      </c>
      <c r="U29" s="30">
        <f aca="true" t="shared" si="8" ref="U29:U34">IF(R29&lt;=T29,0,1)</f>
        <v>0</v>
      </c>
      <c r="V29" s="30">
        <f aca="true" t="shared" si="9" ref="V29:V34">IF(T29&lt;=R29,0,1)</f>
        <v>0</v>
      </c>
      <c r="W29" s="31">
        <f>SUM(U29:U31)</f>
        <v>0</v>
      </c>
      <c r="X29" s="31">
        <f>SUM(V29:V31)</f>
        <v>0</v>
      </c>
      <c r="Y29" s="32"/>
      <c r="Z29" s="33"/>
      <c r="AA29" s="34"/>
      <c r="AB29" s="35"/>
      <c r="AC29" s="33"/>
      <c r="AD29" s="34"/>
      <c r="AE29" s="36"/>
      <c r="AF29" s="36"/>
      <c r="AG29" s="36"/>
      <c r="AH29" s="37"/>
      <c r="AJ29" t="str">
        <f>CONCATENATE(C30," - ",C31)</f>
        <v>Jóga Zalán - DTC</v>
      </c>
      <c r="AO29" t="str">
        <f>CONCATENATE(C30,"-",C31)</f>
        <v>Jóga Zalán-DTC</v>
      </c>
      <c r="AQ29">
        <f>AE30-AG30</f>
        <v>0</v>
      </c>
      <c r="AR29">
        <f>AB30-AD30</f>
        <v>0</v>
      </c>
      <c r="AS29">
        <f>Y30-AA30</f>
        <v>0</v>
      </c>
      <c r="AT29">
        <f>IF(AG30=0,1,0)</f>
        <v>1</v>
      </c>
      <c r="AU29">
        <f>IF(AG30=1,1,0)</f>
        <v>0</v>
      </c>
      <c r="AV29">
        <f>IF(AG30=2,1,0)</f>
        <v>0</v>
      </c>
      <c r="AW29">
        <f>IF(AV29=1,AT29,-999)</f>
        <v>-999</v>
      </c>
      <c r="AZ29" s="17"/>
      <c r="BA29" s="17"/>
    </row>
    <row r="30" spans="2:53" ht="12.75">
      <c r="B30" s="38" t="s">
        <v>8</v>
      </c>
      <c r="C30" t="s">
        <v>105</v>
      </c>
      <c r="D30" s="39"/>
      <c r="E30" s="40"/>
      <c r="F30" s="41"/>
      <c r="G30" s="42"/>
      <c r="H30" s="43"/>
      <c r="I30" s="43"/>
      <c r="J30" s="44"/>
      <c r="K30" s="45">
        <f>F33</f>
        <v>0</v>
      </c>
      <c r="L30" s="46" t="s">
        <v>19</v>
      </c>
      <c r="M30" s="47">
        <f>D33</f>
        <v>0</v>
      </c>
      <c r="N30" s="48">
        <f>IF(K30&lt;=M30,0,1)</f>
        <v>0</v>
      </c>
      <c r="O30" s="48">
        <f>IF(M30&lt;=K30,0,1)</f>
        <v>0</v>
      </c>
      <c r="P30" s="49">
        <f>IF(P29&lt;=Q29,0,1)</f>
        <v>0</v>
      </c>
      <c r="Q30" s="49">
        <f>IF(Q29&lt;=P29,0,1)</f>
        <v>0</v>
      </c>
      <c r="R30" s="45">
        <f>F36</f>
        <v>0</v>
      </c>
      <c r="S30" s="46" t="s">
        <v>19</v>
      </c>
      <c r="T30" s="47">
        <f>D36</f>
        <v>0</v>
      </c>
      <c r="U30" s="48">
        <f t="shared" si="8"/>
        <v>0</v>
      </c>
      <c r="V30" s="48">
        <f t="shared" si="9"/>
        <v>0</v>
      </c>
      <c r="W30" s="49">
        <f>IF(W29&lt;=X29,0,1)</f>
        <v>0</v>
      </c>
      <c r="X30" s="49">
        <f>IF(X29&lt;=W29,0,1)</f>
        <v>0</v>
      </c>
      <c r="Y30" s="50">
        <f>SUM(K29:K31,R29:R31)</f>
        <v>0</v>
      </c>
      <c r="Z30" s="46" t="s">
        <v>19</v>
      </c>
      <c r="AA30" s="51">
        <f>SUM(M29:M31,T29:T31)</f>
        <v>0</v>
      </c>
      <c r="AB30" s="52">
        <f>SUM(P29,W29)</f>
        <v>0</v>
      </c>
      <c r="AC30" s="46" t="s">
        <v>19</v>
      </c>
      <c r="AD30" s="47">
        <f>Q29+X29</f>
        <v>0</v>
      </c>
      <c r="AE30" s="52">
        <f>SUM(I30,P30,W30)</f>
        <v>0</v>
      </c>
      <c r="AF30" s="46" t="s">
        <v>19</v>
      </c>
      <c r="AG30" s="47">
        <f>SUM(J30,Q30,X30)</f>
        <v>0</v>
      </c>
      <c r="AH30" s="53">
        <f>IF(OR(AE30&gt;0,AG30&gt;0),RANK(AN30,AN30:$AO36,0),0)</f>
        <v>0</v>
      </c>
      <c r="AK30">
        <f>IF(AE30&gt;AG30,1,0)</f>
        <v>0</v>
      </c>
      <c r="AL30">
        <f>IF(AE30&gt;AG30,1,0)</f>
        <v>0</v>
      </c>
      <c r="AM30">
        <f>IF(AE30&gt;AG30,1,0)</f>
        <v>0</v>
      </c>
      <c r="AN30">
        <f>1000*AE30+(AB30-AD30)*100+Y30-AA30</f>
        <v>0</v>
      </c>
      <c r="AZ30" s="17"/>
      <c r="BA30" s="17"/>
    </row>
    <row r="31" spans="2:53" ht="13.5" thickBot="1">
      <c r="B31" s="54"/>
      <c r="C31" t="s">
        <v>162</v>
      </c>
      <c r="D31" s="55"/>
      <c r="E31" s="56"/>
      <c r="F31" s="57"/>
      <c r="G31" s="58"/>
      <c r="H31" s="59"/>
      <c r="I31" s="59"/>
      <c r="J31" s="60"/>
      <c r="K31" s="61">
        <f>F34</f>
        <v>0</v>
      </c>
      <c r="L31" s="62" t="s">
        <v>19</v>
      </c>
      <c r="M31" s="63">
        <f>D34</f>
        <v>0</v>
      </c>
      <c r="N31" s="64">
        <f>IF(K31&lt;=M31,0,1)</f>
        <v>0</v>
      </c>
      <c r="O31" s="64">
        <f>IF(M31&lt;=K31,0,1)</f>
        <v>0</v>
      </c>
      <c r="P31" s="65"/>
      <c r="Q31" s="65"/>
      <c r="R31" s="45">
        <f>F37</f>
        <v>0</v>
      </c>
      <c r="S31" s="46" t="s">
        <v>19</v>
      </c>
      <c r="T31" s="47">
        <f>D37</f>
        <v>0</v>
      </c>
      <c r="U31" s="64">
        <f t="shared" si="8"/>
        <v>0</v>
      </c>
      <c r="V31" s="64">
        <f t="shared" si="9"/>
        <v>0</v>
      </c>
      <c r="W31" s="65"/>
      <c r="X31" s="65"/>
      <c r="Y31" s="66"/>
      <c r="Z31" s="67"/>
      <c r="AA31" s="68"/>
      <c r="AB31" s="69"/>
      <c r="AC31" s="67"/>
      <c r="AD31" s="68"/>
      <c r="AE31" s="70"/>
      <c r="AF31" s="70"/>
      <c r="AG31" s="70"/>
      <c r="AH31" s="71"/>
      <c r="AK31">
        <f>IF(AE30&lt;AG30,1,0)</f>
        <v>0</v>
      </c>
      <c r="AL31">
        <f>IF(AE30&lt;AG30,1,0)</f>
        <v>0</v>
      </c>
      <c r="AM31">
        <f>IF(AE30&lt;AG30,1,0)</f>
        <v>0</v>
      </c>
      <c r="AZ31" s="17"/>
      <c r="BA31" s="17"/>
    </row>
    <row r="32" spans="2:53" ht="12.75">
      <c r="B32" s="19"/>
      <c r="C32" s="72"/>
      <c r="D32" s="27"/>
      <c r="E32" s="28" t="s">
        <v>19</v>
      </c>
      <c r="F32" s="73"/>
      <c r="G32" s="30">
        <f aca="true" t="shared" si="10" ref="G32:G37">IF(D32&lt;=F32,0,1)</f>
        <v>0</v>
      </c>
      <c r="H32" s="30">
        <f aca="true" t="shared" si="11" ref="H32:H37">IF(F32&lt;=D32,0,1)</f>
        <v>0</v>
      </c>
      <c r="I32" s="31">
        <f>SUM(G32:G34)</f>
        <v>0</v>
      </c>
      <c r="J32" s="31">
        <f>SUM(H32:H34)</f>
        <v>0</v>
      </c>
      <c r="K32" s="20"/>
      <c r="L32" s="21"/>
      <c r="M32" s="22"/>
      <c r="N32" s="23"/>
      <c r="O32" s="24"/>
      <c r="P32" s="25"/>
      <c r="Q32" s="26"/>
      <c r="R32" s="27">
        <f>M35</f>
        <v>0</v>
      </c>
      <c r="S32" s="28" t="s">
        <v>19</v>
      </c>
      <c r="T32" s="29">
        <f>K35</f>
        <v>0</v>
      </c>
      <c r="U32" s="30">
        <f t="shared" si="8"/>
        <v>0</v>
      </c>
      <c r="V32" s="30">
        <f t="shared" si="9"/>
        <v>0</v>
      </c>
      <c r="W32" s="31">
        <f>SUM(U32:U34)</f>
        <v>0</v>
      </c>
      <c r="X32" s="31">
        <f>SUM(V32:V34)</f>
        <v>0</v>
      </c>
      <c r="Y32" s="32"/>
      <c r="Z32" s="33"/>
      <c r="AA32" s="34"/>
      <c r="AB32" s="35"/>
      <c r="AC32" s="33"/>
      <c r="AD32" s="34"/>
      <c r="AE32" s="51"/>
      <c r="AF32" s="51"/>
      <c r="AG32" s="51"/>
      <c r="AH32" s="53"/>
      <c r="AJ32" t="str">
        <f>CONCATENATE(C33," - ",C34)</f>
        <v>Dancs Olivér - Érd</v>
      </c>
      <c r="AO32" t="str">
        <f>CONCATENATE(C33,"-",C34)</f>
        <v>Dancs Olivér-Érd</v>
      </c>
      <c r="AQ32">
        <f>AE33-AG33</f>
        <v>0</v>
      </c>
      <c r="AR32">
        <f>AB33-AD33</f>
        <v>0</v>
      </c>
      <c r="AS32">
        <f>Y33-AA33</f>
        <v>0</v>
      </c>
      <c r="AT32">
        <f>IF(AG33=0,1,0)</f>
        <v>1</v>
      </c>
      <c r="AU32">
        <f>IF(AG33=1,1,0)</f>
        <v>0</v>
      </c>
      <c r="AV32">
        <f>IF(AG33=2,1,0)</f>
        <v>0</v>
      </c>
      <c r="AW32">
        <f>IF(AV32=1,AT32,-999)</f>
        <v>-999</v>
      </c>
      <c r="AZ32" s="17"/>
      <c r="BA32" s="17"/>
    </row>
    <row r="33" spans="2:53" ht="12.75">
      <c r="B33" s="38" t="s">
        <v>9</v>
      </c>
      <c r="C33" s="85" t="s">
        <v>104</v>
      </c>
      <c r="D33" s="45"/>
      <c r="E33" s="46" t="s">
        <v>19</v>
      </c>
      <c r="F33" s="74"/>
      <c r="G33" s="48">
        <f t="shared" si="10"/>
        <v>0</v>
      </c>
      <c r="H33" s="48">
        <f t="shared" si="11"/>
        <v>0</v>
      </c>
      <c r="I33" s="49">
        <f>IF(I32&lt;=J32,0,1)</f>
        <v>0</v>
      </c>
      <c r="J33" s="49">
        <f>IF(J32&lt;=I32,0,1)</f>
        <v>0</v>
      </c>
      <c r="K33" s="39"/>
      <c r="L33" s="40"/>
      <c r="M33" s="41"/>
      <c r="N33" s="42"/>
      <c r="O33" s="43"/>
      <c r="P33" s="43"/>
      <c r="Q33" s="44"/>
      <c r="R33" s="45">
        <f>M36</f>
        <v>0</v>
      </c>
      <c r="S33" s="46" t="s">
        <v>19</v>
      </c>
      <c r="T33" s="47">
        <f>K36</f>
        <v>0</v>
      </c>
      <c r="U33" s="48">
        <f t="shared" si="8"/>
        <v>0</v>
      </c>
      <c r="V33" s="48">
        <f t="shared" si="9"/>
        <v>0</v>
      </c>
      <c r="W33" s="49">
        <f>IF(W32&lt;=X32,0,1)</f>
        <v>0</v>
      </c>
      <c r="X33" s="49">
        <f>IF(X32&lt;=W32,0,1)</f>
        <v>0</v>
      </c>
      <c r="Y33" s="50">
        <f>SUM(D32:D34,R32:R34)</f>
        <v>0</v>
      </c>
      <c r="Z33" s="46" t="s">
        <v>19</v>
      </c>
      <c r="AA33" s="51">
        <f>SUM(F32:F34,T32:T34)</f>
        <v>0</v>
      </c>
      <c r="AB33" s="52">
        <f>SUM(I32,W32)</f>
        <v>0</v>
      </c>
      <c r="AC33" s="46" t="s">
        <v>19</v>
      </c>
      <c r="AD33" s="47">
        <f>J32+X32</f>
        <v>0</v>
      </c>
      <c r="AE33" s="52">
        <f>SUM(I33,P33,W33)</f>
        <v>0</v>
      </c>
      <c r="AF33" s="46" t="s">
        <v>19</v>
      </c>
      <c r="AG33" s="47">
        <f>SUM(J33,Q33,X33)</f>
        <v>0</v>
      </c>
      <c r="AH33" s="53">
        <f>IF(OR(AE33&gt;0,AG33&gt;0),RANK(AN33,AN30:$AO36,0),0)</f>
        <v>0</v>
      </c>
      <c r="AK33">
        <f>IF(AE33&gt;AG33,1,0)</f>
        <v>0</v>
      </c>
      <c r="AL33">
        <f>IF(AE33&gt;AG33,1,0)</f>
        <v>0</v>
      </c>
      <c r="AM33">
        <f>IF(AE33&gt;AG33,1,0)</f>
        <v>0</v>
      </c>
      <c r="AN33">
        <f>1000*AE33+(AB33-AD33)*100+Y33-AA33</f>
        <v>0</v>
      </c>
      <c r="AZ33" s="17"/>
      <c r="BA33" s="17"/>
    </row>
    <row r="34" spans="2:53" ht="13.5" thickBot="1">
      <c r="B34" s="54"/>
      <c r="C34" s="78" t="s">
        <v>166</v>
      </c>
      <c r="D34" s="61"/>
      <c r="E34" s="62" t="s">
        <v>19</v>
      </c>
      <c r="F34" s="75"/>
      <c r="G34" s="64">
        <f t="shared" si="10"/>
        <v>0</v>
      </c>
      <c r="H34" s="64">
        <f t="shared" si="11"/>
        <v>0</v>
      </c>
      <c r="I34" s="65"/>
      <c r="J34" s="65"/>
      <c r="K34" s="55"/>
      <c r="L34" s="56"/>
      <c r="M34" s="57"/>
      <c r="N34" s="58"/>
      <c r="O34" s="59"/>
      <c r="P34" s="59"/>
      <c r="Q34" s="60"/>
      <c r="R34" s="61">
        <f>M37</f>
        <v>0</v>
      </c>
      <c r="S34" s="62" t="s">
        <v>19</v>
      </c>
      <c r="T34" s="63">
        <f>K37</f>
        <v>0</v>
      </c>
      <c r="U34" s="64">
        <f t="shared" si="8"/>
        <v>0</v>
      </c>
      <c r="V34" s="64">
        <f t="shared" si="9"/>
        <v>0</v>
      </c>
      <c r="W34" s="65"/>
      <c r="X34" s="65"/>
      <c r="Y34" s="66"/>
      <c r="Z34" s="67"/>
      <c r="AA34" s="68"/>
      <c r="AB34" s="76"/>
      <c r="AC34" s="67"/>
      <c r="AD34" s="68"/>
      <c r="AE34" s="70"/>
      <c r="AF34" s="70"/>
      <c r="AG34" s="70"/>
      <c r="AH34" s="71"/>
      <c r="AK34">
        <f>IF(AE33&lt;AG33,1,0)</f>
        <v>0</v>
      </c>
      <c r="AL34">
        <f>IF(AE33&lt;AG33,1,0)</f>
        <v>0</v>
      </c>
      <c r="AM34">
        <f>IF(AE33&lt;AG33,1,0)</f>
        <v>0</v>
      </c>
      <c r="AZ34" s="17"/>
      <c r="BA34" s="17"/>
    </row>
    <row r="35" spans="2:53" ht="12.75">
      <c r="B35" s="19"/>
      <c r="C35" s="19"/>
      <c r="D35" s="27"/>
      <c r="E35" s="28" t="s">
        <v>19</v>
      </c>
      <c r="F35" s="73"/>
      <c r="G35" s="30">
        <f t="shared" si="10"/>
        <v>0</v>
      </c>
      <c r="H35" s="30">
        <f t="shared" si="11"/>
        <v>0</v>
      </c>
      <c r="I35" s="31">
        <f>SUM(G35:G37)</f>
        <v>0</v>
      </c>
      <c r="J35" s="31">
        <f>SUM(H35:H37)</f>
        <v>0</v>
      </c>
      <c r="K35" s="27"/>
      <c r="L35" s="28" t="s">
        <v>19</v>
      </c>
      <c r="M35" s="73"/>
      <c r="N35" s="30">
        <f>IF(K35&lt;=M35,0,1)</f>
        <v>0</v>
      </c>
      <c r="O35" s="30">
        <f>IF(M35&lt;=K35,0,1)</f>
        <v>0</v>
      </c>
      <c r="P35" s="31">
        <f>SUM(N35:N37)</f>
        <v>0</v>
      </c>
      <c r="Q35" s="31">
        <f>SUM(O35:O37)</f>
        <v>0</v>
      </c>
      <c r="R35" s="20"/>
      <c r="S35" s="21"/>
      <c r="T35" s="22"/>
      <c r="U35" s="23"/>
      <c r="V35" s="24"/>
      <c r="W35" s="25"/>
      <c r="X35" s="26"/>
      <c r="Y35" s="32"/>
      <c r="Z35" s="33"/>
      <c r="AA35" s="34"/>
      <c r="AB35" s="35"/>
      <c r="AC35" s="33"/>
      <c r="AD35" s="34"/>
      <c r="AE35" s="51"/>
      <c r="AF35" s="51"/>
      <c r="AG35" s="51"/>
      <c r="AH35" s="53"/>
      <c r="AJ35" t="str">
        <f>CONCATENATE(C36," - ",C37)</f>
        <v>Ősi Benedek - Danubius</v>
      </c>
      <c r="AO35" t="str">
        <f>CONCATENATE(C36,"-",C37)</f>
        <v>Ősi Benedek-Danubius</v>
      </c>
      <c r="AQ35">
        <f>AE36-AG36</f>
        <v>0</v>
      </c>
      <c r="AR35">
        <f>AB36-AD36</f>
        <v>0</v>
      </c>
      <c r="AS35">
        <f>Y36-AA36</f>
        <v>0</v>
      </c>
      <c r="AT35">
        <f>IF(AG36=0,1,0)</f>
        <v>1</v>
      </c>
      <c r="AU35">
        <f>IF(AG36=1,1,0)</f>
        <v>0</v>
      </c>
      <c r="AV35">
        <f>IF(AG36=2,1,0)</f>
        <v>0</v>
      </c>
      <c r="AW35">
        <f>IF(AV35=1,AT35,-999)</f>
        <v>-999</v>
      </c>
      <c r="AZ35" s="17"/>
      <c r="BA35" s="17"/>
    </row>
    <row r="36" spans="2:53" ht="12.75">
      <c r="B36" s="38" t="s">
        <v>10</v>
      </c>
      <c r="C36" s="85" t="s">
        <v>168</v>
      </c>
      <c r="D36" s="45"/>
      <c r="E36" s="46" t="s">
        <v>19</v>
      </c>
      <c r="F36" s="74"/>
      <c r="G36" s="48">
        <f t="shared" si="10"/>
        <v>0</v>
      </c>
      <c r="H36" s="48">
        <f t="shared" si="11"/>
        <v>0</v>
      </c>
      <c r="I36" s="49">
        <f>IF(I35&lt;=J35,0,1)</f>
        <v>0</v>
      </c>
      <c r="J36" s="49">
        <f>IF(J35&lt;=I35,0,1)</f>
        <v>0</v>
      </c>
      <c r="K36" s="45"/>
      <c r="L36" s="46" t="s">
        <v>19</v>
      </c>
      <c r="M36" s="74"/>
      <c r="N36" s="48">
        <f>IF(K36&lt;=M36,0,1)</f>
        <v>0</v>
      </c>
      <c r="O36" s="48">
        <f>IF(M36&lt;=K36,0,1)</f>
        <v>0</v>
      </c>
      <c r="P36" s="49">
        <f>IF(P35&lt;=Q35,0,1)</f>
        <v>0</v>
      </c>
      <c r="Q36" s="49">
        <f>IF(Q35&lt;=P35,0,1)</f>
        <v>0</v>
      </c>
      <c r="R36" s="39"/>
      <c r="S36" s="40"/>
      <c r="T36" s="41"/>
      <c r="U36" s="42"/>
      <c r="V36" s="43"/>
      <c r="W36" s="43"/>
      <c r="X36" s="44"/>
      <c r="Y36" s="50">
        <f>SUM(D35:D37,K35:K37)</f>
        <v>0</v>
      </c>
      <c r="Z36" s="46" t="s">
        <v>19</v>
      </c>
      <c r="AA36" s="51">
        <f>SUM(F35:F37,M35:M37)</f>
        <v>0</v>
      </c>
      <c r="AB36" s="52">
        <f>SUM(I35,P35)</f>
        <v>0</v>
      </c>
      <c r="AC36" s="46" t="s">
        <v>19</v>
      </c>
      <c r="AD36" s="47">
        <f>J35+Q35</f>
        <v>0</v>
      </c>
      <c r="AE36" s="52">
        <f>SUM(I36,P36,W36)</f>
        <v>0</v>
      </c>
      <c r="AF36" s="46" t="s">
        <v>19</v>
      </c>
      <c r="AG36" s="47">
        <f>SUM(J36,Q36,X36)</f>
        <v>0</v>
      </c>
      <c r="AH36" s="53">
        <f>IF(OR(AE36&gt;0,AG36&gt;0),RANK(AN36,AN30:$AO36,0),0)</f>
        <v>0</v>
      </c>
      <c r="AK36">
        <f>IF(AE36&gt;AG36,1,0)</f>
        <v>0</v>
      </c>
      <c r="AL36">
        <f>IF(AE36&gt;AG36,1,0)</f>
        <v>0</v>
      </c>
      <c r="AM36">
        <f>IF(AE36&gt;AG36,1,0)</f>
        <v>0</v>
      </c>
      <c r="AN36">
        <f>1000*AE36+(AB36-AD36)*100+Y36-AA36</f>
        <v>0</v>
      </c>
      <c r="AW36" t="s">
        <v>20</v>
      </c>
      <c r="AZ36" s="84"/>
      <c r="BA36" s="84"/>
    </row>
    <row r="37" spans="2:53" ht="13.5" thickBot="1">
      <c r="B37" s="77"/>
      <c r="C37" s="78" t="s">
        <v>71</v>
      </c>
      <c r="D37" s="61"/>
      <c r="E37" s="62" t="s">
        <v>19</v>
      </c>
      <c r="F37" s="75"/>
      <c r="G37" s="64">
        <f t="shared" si="10"/>
        <v>0</v>
      </c>
      <c r="H37" s="64">
        <f t="shared" si="11"/>
        <v>0</v>
      </c>
      <c r="I37" s="65"/>
      <c r="J37" s="65"/>
      <c r="K37" s="61"/>
      <c r="L37" s="62" t="s">
        <v>19</v>
      </c>
      <c r="M37" s="75"/>
      <c r="N37" s="64">
        <f>IF(K37&lt;=M37,0,1)</f>
        <v>0</v>
      </c>
      <c r="O37" s="64">
        <f>IF(M37&lt;=K37,0,1)</f>
        <v>0</v>
      </c>
      <c r="P37" s="65"/>
      <c r="Q37" s="65"/>
      <c r="R37" s="55"/>
      <c r="S37" s="56"/>
      <c r="T37" s="57"/>
      <c r="U37" s="58"/>
      <c r="V37" s="59"/>
      <c r="W37" s="59"/>
      <c r="X37" s="60"/>
      <c r="Y37" s="66"/>
      <c r="Z37" s="67"/>
      <c r="AA37" s="68"/>
      <c r="AB37" s="69"/>
      <c r="AC37" s="67"/>
      <c r="AD37" s="68"/>
      <c r="AE37" s="70"/>
      <c r="AF37" s="70"/>
      <c r="AG37" s="70"/>
      <c r="AH37" s="71"/>
      <c r="AK37">
        <f>IF(AE36&lt;AG36,1,0)</f>
        <v>0</v>
      </c>
      <c r="AL37">
        <f>IF(AE36&lt;AG36,1,0)</f>
        <v>0</v>
      </c>
      <c r="AM37">
        <f>IF(AE36&lt;AG36,1,0)</f>
        <v>0</v>
      </c>
      <c r="AZ37" s="84"/>
      <c r="BA37" s="84"/>
    </row>
    <row r="38" spans="3:53" ht="15" customHeight="1">
      <c r="C38" s="131"/>
      <c r="AZ38" s="84"/>
      <c r="BA38" s="84"/>
    </row>
    <row r="39" spans="3:53" ht="15" customHeight="1">
      <c r="C39" s="131"/>
      <c r="AZ39" s="84"/>
      <c r="BA39" s="84"/>
    </row>
    <row r="40" spans="3:53" ht="15" customHeight="1" thickBot="1">
      <c r="C40" s="131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  <c r="AG40" s="82"/>
      <c r="AH40" s="82"/>
      <c r="AK40" t="s">
        <v>0</v>
      </c>
      <c r="AN40" t="s">
        <v>1</v>
      </c>
      <c r="AZ40" s="84"/>
      <c r="BA40" s="84"/>
    </row>
    <row r="41" spans="2:53" ht="15" thickBot="1">
      <c r="B41" s="4" t="s">
        <v>2</v>
      </c>
      <c r="C41" s="4"/>
      <c r="D41" s="5"/>
      <c r="E41" s="6" t="str">
        <f>B43</f>
        <v>A</v>
      </c>
      <c r="F41" s="7"/>
      <c r="G41" s="8"/>
      <c r="H41" s="8"/>
      <c r="I41" s="8"/>
      <c r="J41" s="8"/>
      <c r="K41" s="5"/>
      <c r="L41" s="9" t="str">
        <f>B46</f>
        <v>B</v>
      </c>
      <c r="M41" s="10"/>
      <c r="N41" s="11"/>
      <c r="O41" s="11"/>
      <c r="P41" s="11"/>
      <c r="Q41" s="11"/>
      <c r="R41" s="12"/>
      <c r="S41" s="9" t="str">
        <f>B49</f>
        <v>C</v>
      </c>
      <c r="T41" s="10"/>
      <c r="U41" s="11"/>
      <c r="V41" s="11"/>
      <c r="W41" s="11"/>
      <c r="X41" s="11"/>
      <c r="Y41" s="13"/>
      <c r="Z41" s="14" t="s">
        <v>4</v>
      </c>
      <c r="AA41" s="10"/>
      <c r="AB41" s="12"/>
      <c r="AC41" s="14" t="s">
        <v>5</v>
      </c>
      <c r="AD41" s="10"/>
      <c r="AE41" s="11"/>
      <c r="AF41" s="14" t="s">
        <v>6</v>
      </c>
      <c r="AG41" s="10"/>
      <c r="AH41" s="15" t="s">
        <v>7</v>
      </c>
      <c r="AK41" s="16" t="s">
        <v>8</v>
      </c>
      <c r="AL41" s="16" t="s">
        <v>9</v>
      </c>
      <c r="AM41" s="16" t="s">
        <v>10</v>
      </c>
      <c r="AN41" s="16"/>
      <c r="AO41" s="16" t="s">
        <v>11</v>
      </c>
      <c r="AP41" s="16"/>
      <c r="AQ41" s="16" t="s">
        <v>12</v>
      </c>
      <c r="AR41" s="16" t="s">
        <v>13</v>
      </c>
      <c r="AS41" s="16" t="s">
        <v>14</v>
      </c>
      <c r="AT41" s="16" t="s">
        <v>15</v>
      </c>
      <c r="AU41" s="16" t="s">
        <v>16</v>
      </c>
      <c r="AV41" s="16" t="s">
        <v>17</v>
      </c>
      <c r="AW41" s="16" t="s">
        <v>18</v>
      </c>
      <c r="AX41" s="16"/>
      <c r="AZ41" s="84"/>
      <c r="BA41" s="84"/>
    </row>
    <row r="42" spans="2:53" ht="15">
      <c r="B42" s="18"/>
      <c r="C42" s="19"/>
      <c r="D42" s="20"/>
      <c r="E42" s="21"/>
      <c r="F42" s="22"/>
      <c r="G42" s="23"/>
      <c r="H42" s="24"/>
      <c r="I42" s="25"/>
      <c r="J42" s="26"/>
      <c r="K42" s="27">
        <f>F45</f>
        <v>0</v>
      </c>
      <c r="L42" s="28" t="s">
        <v>19</v>
      </c>
      <c r="M42" s="29">
        <f>D45</f>
        <v>0</v>
      </c>
      <c r="N42" s="30">
        <f>IF(K42&lt;=M42,0,1)</f>
        <v>0</v>
      </c>
      <c r="O42" s="30">
        <f>IF(M42&lt;=K42,0,1)</f>
        <v>0</v>
      </c>
      <c r="P42" s="31">
        <f>SUM(N42:N44)</f>
        <v>0</v>
      </c>
      <c r="Q42" s="31">
        <f>SUM(O42:O44)</f>
        <v>0</v>
      </c>
      <c r="R42" s="27">
        <f>F48</f>
        <v>0</v>
      </c>
      <c r="S42" s="28" t="s">
        <v>19</v>
      </c>
      <c r="T42" s="29">
        <f>D48</f>
        <v>0</v>
      </c>
      <c r="U42" s="30">
        <f aca="true" t="shared" si="12" ref="U42:U47">IF(R42&lt;=T42,0,1)</f>
        <v>0</v>
      </c>
      <c r="V42" s="30">
        <f aca="true" t="shared" si="13" ref="V42:V47">IF(T42&lt;=R42,0,1)</f>
        <v>0</v>
      </c>
      <c r="W42" s="31">
        <f>SUM(U42:U44)</f>
        <v>0</v>
      </c>
      <c r="X42" s="31">
        <f>SUM(V42:V44)</f>
        <v>0</v>
      </c>
      <c r="Y42" s="32"/>
      <c r="Z42" s="33"/>
      <c r="AA42" s="34"/>
      <c r="AB42" s="35"/>
      <c r="AC42" s="33"/>
      <c r="AD42" s="34"/>
      <c r="AE42" s="36"/>
      <c r="AF42" s="36"/>
      <c r="AG42" s="36"/>
      <c r="AH42" s="37"/>
      <c r="AI42" s="16"/>
      <c r="AJ42" t="str">
        <f>CONCATENATE(C43," - ",C44)</f>
        <v>Kincses Norbert - Ludovika</v>
      </c>
      <c r="AO42" t="str">
        <f>CONCATENATE(C43,"-",C44)</f>
        <v>Kincses Norbert-Ludovika</v>
      </c>
      <c r="AQ42">
        <f>AE43-AG43</f>
        <v>0</v>
      </c>
      <c r="AR42">
        <f>AB43-AD43</f>
        <v>0</v>
      </c>
      <c r="AS42">
        <f>Y43-AA43</f>
        <v>0</v>
      </c>
      <c r="AT42">
        <f>IF(AG43=0,1,0)</f>
        <v>1</v>
      </c>
      <c r="AU42">
        <f>IF(AG43=1,1,0)</f>
        <v>0</v>
      </c>
      <c r="AV42">
        <f>IF(AG43=2,1,0)</f>
        <v>0</v>
      </c>
      <c r="AW42">
        <f>IF(AV42=1,AT42,-999)</f>
        <v>-999</v>
      </c>
      <c r="AZ42" s="84"/>
      <c r="BA42" s="84"/>
    </row>
    <row r="43" spans="2:53" ht="12.75">
      <c r="B43" s="38" t="s">
        <v>8</v>
      </c>
      <c r="C43" t="s">
        <v>103</v>
      </c>
      <c r="D43" s="39"/>
      <c r="E43" s="40"/>
      <c r="F43" s="41"/>
      <c r="G43" s="42"/>
      <c r="H43" s="43"/>
      <c r="I43" s="43"/>
      <c r="J43" s="44"/>
      <c r="K43" s="45">
        <f>F46</f>
        <v>0</v>
      </c>
      <c r="L43" s="46" t="s">
        <v>19</v>
      </c>
      <c r="M43" s="47">
        <f>D46</f>
        <v>0</v>
      </c>
      <c r="N43" s="48">
        <f>IF(K43&lt;=M43,0,1)</f>
        <v>0</v>
      </c>
      <c r="O43" s="48">
        <f>IF(M43&lt;=K43,0,1)</f>
        <v>0</v>
      </c>
      <c r="P43" s="49">
        <f>IF(P42&lt;=Q42,0,1)</f>
        <v>0</v>
      </c>
      <c r="Q43" s="49">
        <f>IF(Q42&lt;=P42,0,1)</f>
        <v>0</v>
      </c>
      <c r="R43" s="45">
        <f>F49</f>
        <v>0</v>
      </c>
      <c r="S43" s="46" t="s">
        <v>19</v>
      </c>
      <c r="T43" s="47">
        <f>D49</f>
        <v>0</v>
      </c>
      <c r="U43" s="48">
        <f t="shared" si="12"/>
        <v>0</v>
      </c>
      <c r="V43" s="48">
        <f t="shared" si="13"/>
        <v>0</v>
      </c>
      <c r="W43" s="49">
        <f>IF(W42&lt;=X42,0,1)</f>
        <v>0</v>
      </c>
      <c r="X43" s="49">
        <f>IF(X42&lt;=W42,0,1)</f>
        <v>0</v>
      </c>
      <c r="Y43" s="50">
        <f>SUM(K42:K44,R42:R44,)</f>
        <v>0</v>
      </c>
      <c r="Z43" s="46" t="s">
        <v>19</v>
      </c>
      <c r="AA43" s="47">
        <f>SUM(M42:M44,T42:T44)</f>
        <v>0</v>
      </c>
      <c r="AB43" s="52">
        <f>SUM(P42,W42)</f>
        <v>0</v>
      </c>
      <c r="AC43" s="46" t="s">
        <v>19</v>
      </c>
      <c r="AD43" s="47">
        <f>Q42+X42</f>
        <v>0</v>
      </c>
      <c r="AE43" s="52">
        <f>SUM(I43,P43,W43)</f>
        <v>0</v>
      </c>
      <c r="AF43" s="46" t="s">
        <v>19</v>
      </c>
      <c r="AG43" s="47">
        <f>SUM(J43,Q43,X43)</f>
        <v>0</v>
      </c>
      <c r="AH43" s="53">
        <f>IF(OR(AE43&gt;0,AG43&gt;0),RANK(AN43,AN43:$AO49,0),0)</f>
        <v>0</v>
      </c>
      <c r="AK43">
        <f>IF(AE43&gt;AG43,1,0)</f>
        <v>0</v>
      </c>
      <c r="AL43">
        <f>IF(AE43&gt;AG43,1,0)</f>
        <v>0</v>
      </c>
      <c r="AM43">
        <f>IF(AE43&gt;AG43,1,0)</f>
        <v>0</v>
      </c>
      <c r="AN43">
        <f>1000*AE43+(AB43-AD43)*100+Y43-AA43</f>
        <v>0</v>
      </c>
      <c r="AZ43" s="84"/>
      <c r="BA43" s="84"/>
    </row>
    <row r="44" spans="2:53" ht="13.5" thickBot="1">
      <c r="B44" s="54"/>
      <c r="C44" s="78" t="s">
        <v>161</v>
      </c>
      <c r="D44" s="55"/>
      <c r="E44" s="56"/>
      <c r="F44" s="57"/>
      <c r="G44" s="58"/>
      <c r="H44" s="59"/>
      <c r="I44" s="59"/>
      <c r="J44" s="60"/>
      <c r="K44" s="61">
        <f>F47</f>
        <v>0</v>
      </c>
      <c r="L44" s="62" t="s">
        <v>19</v>
      </c>
      <c r="M44" s="63">
        <f>D47</f>
        <v>0</v>
      </c>
      <c r="N44" s="64">
        <f>IF(K44&lt;=M44,0,1)</f>
        <v>0</v>
      </c>
      <c r="O44" s="64">
        <f>IF(M44&lt;=K44,0,1)</f>
        <v>0</v>
      </c>
      <c r="P44" s="65"/>
      <c r="Q44" s="65"/>
      <c r="R44" s="45">
        <f>F50</f>
        <v>0</v>
      </c>
      <c r="S44" s="46" t="s">
        <v>19</v>
      </c>
      <c r="T44" s="47">
        <f>D50</f>
        <v>0</v>
      </c>
      <c r="U44" s="64">
        <f t="shared" si="12"/>
        <v>0</v>
      </c>
      <c r="V44" s="64">
        <f t="shared" si="13"/>
        <v>0</v>
      </c>
      <c r="W44" s="65"/>
      <c r="X44" s="65"/>
      <c r="Y44" s="66"/>
      <c r="Z44" s="67"/>
      <c r="AA44" s="68"/>
      <c r="AB44" s="69"/>
      <c r="AC44" s="67"/>
      <c r="AD44" s="68"/>
      <c r="AE44" s="70"/>
      <c r="AF44" s="70"/>
      <c r="AG44" s="70"/>
      <c r="AH44" s="71"/>
      <c r="AK44">
        <f>IF(AE43&lt;AG43,1,0)</f>
        <v>0</v>
      </c>
      <c r="AL44">
        <f>IF(AE43&lt;AG43,1,0)</f>
        <v>0</v>
      </c>
      <c r="AM44">
        <f>IF(AE43&lt;AG43,1,0)</f>
        <v>0</v>
      </c>
      <c r="AZ44" s="84"/>
      <c r="BA44" s="84"/>
    </row>
    <row r="45" spans="2:53" ht="12.75">
      <c r="B45" s="19"/>
      <c r="D45" s="27"/>
      <c r="E45" s="28" t="s">
        <v>19</v>
      </c>
      <c r="F45" s="73"/>
      <c r="G45" s="30">
        <f aca="true" t="shared" si="14" ref="G45:G50">IF(D45&lt;=F45,0,1)</f>
        <v>0</v>
      </c>
      <c r="H45" s="30">
        <f aca="true" t="shared" si="15" ref="H45:H50">IF(F45&lt;=D45,0,1)</f>
        <v>0</v>
      </c>
      <c r="I45" s="31">
        <f>SUM(G45:G47)</f>
        <v>0</v>
      </c>
      <c r="J45" s="31">
        <f>SUM(H45:H47)</f>
        <v>0</v>
      </c>
      <c r="K45" s="20"/>
      <c r="L45" s="21"/>
      <c r="M45" s="22"/>
      <c r="N45" s="23"/>
      <c r="O45" s="24"/>
      <c r="P45" s="25"/>
      <c r="Q45" s="26"/>
      <c r="R45" s="27">
        <f>M48</f>
        <v>0</v>
      </c>
      <c r="S45" s="28" t="s">
        <v>19</v>
      </c>
      <c r="T45" s="29">
        <f>K48</f>
        <v>0</v>
      </c>
      <c r="U45" s="30">
        <f t="shared" si="12"/>
        <v>0</v>
      </c>
      <c r="V45" s="30">
        <f t="shared" si="13"/>
        <v>0</v>
      </c>
      <c r="W45" s="31">
        <f>SUM(U45:U47)</f>
        <v>0</v>
      </c>
      <c r="X45" s="31">
        <f>SUM(V45:V47)</f>
        <v>0</v>
      </c>
      <c r="Y45" s="32"/>
      <c r="Z45" s="33"/>
      <c r="AA45" s="34"/>
      <c r="AB45" s="35"/>
      <c r="AC45" s="33"/>
      <c r="AD45" s="34"/>
      <c r="AE45" s="51"/>
      <c r="AF45" s="51"/>
      <c r="AG45" s="51"/>
      <c r="AH45" s="53"/>
      <c r="AJ45" t="str">
        <f>CONCATENATE(C46," - ",C47)</f>
        <v>Pávics Koppány - DanubiusKincses Norbert</v>
      </c>
      <c r="AO45" t="str">
        <f>CONCATENATE(C46,"-",C47)</f>
        <v>Pávics Koppány-DanubiusKincses Norbert</v>
      </c>
      <c r="AQ45">
        <f>AE46-AG46</f>
        <v>0</v>
      </c>
      <c r="AR45">
        <f>AB46-AD46</f>
        <v>0</v>
      </c>
      <c r="AS45">
        <f>Y46-AA46</f>
        <v>0</v>
      </c>
      <c r="AT45">
        <f>IF(AG46=0,1,0)</f>
        <v>1</v>
      </c>
      <c r="AU45">
        <f>IF(AG46=1,1,0)</f>
        <v>0</v>
      </c>
      <c r="AV45">
        <f>IF(AG46=2,1,0)</f>
        <v>0</v>
      </c>
      <c r="AW45">
        <f>IF(AV45=1,AT45,-999)</f>
        <v>-999</v>
      </c>
      <c r="AZ45" s="84"/>
      <c r="BA45" s="84"/>
    </row>
    <row r="46" spans="2:53" ht="12.75">
      <c r="B46" s="38" t="s">
        <v>9</v>
      </c>
      <c r="C46" t="s">
        <v>101</v>
      </c>
      <c r="D46" s="45"/>
      <c r="E46" s="46" t="s">
        <v>19</v>
      </c>
      <c r="F46" s="74"/>
      <c r="G46" s="48">
        <f t="shared" si="14"/>
        <v>0</v>
      </c>
      <c r="H46" s="48">
        <f t="shared" si="15"/>
        <v>0</v>
      </c>
      <c r="I46" s="49">
        <f>IF(I45&lt;=J45,0,1)</f>
        <v>0</v>
      </c>
      <c r="J46" s="49">
        <f>IF(J45&lt;=I45,0,1)</f>
        <v>0</v>
      </c>
      <c r="K46" s="39"/>
      <c r="L46" s="40"/>
      <c r="M46" s="41"/>
      <c r="N46" s="42"/>
      <c r="O46" s="43"/>
      <c r="P46" s="43"/>
      <c r="Q46" s="44"/>
      <c r="R46" s="45">
        <f>M49</f>
        <v>0</v>
      </c>
      <c r="S46" s="46" t="s">
        <v>19</v>
      </c>
      <c r="T46" s="47">
        <f>K49</f>
        <v>0</v>
      </c>
      <c r="U46" s="48">
        <f t="shared" si="12"/>
        <v>0</v>
      </c>
      <c r="V46" s="48">
        <f t="shared" si="13"/>
        <v>0</v>
      </c>
      <c r="W46" s="49">
        <f>IF(W45&lt;=X45,0,1)</f>
        <v>0</v>
      </c>
      <c r="X46" s="49">
        <f>IF(X45&lt;=W45,0,1)</f>
        <v>0</v>
      </c>
      <c r="Y46" s="50">
        <f>SUM(D45:D47,R45:R47,)</f>
        <v>0</v>
      </c>
      <c r="Z46" s="46" t="s">
        <v>19</v>
      </c>
      <c r="AA46" s="47">
        <f>SUM(F45:F47,T45:T47)</f>
        <v>0</v>
      </c>
      <c r="AB46" s="52">
        <f>SUM(I45,W45)</f>
        <v>0</v>
      </c>
      <c r="AC46" s="46" t="s">
        <v>19</v>
      </c>
      <c r="AD46" s="47">
        <f>J45+X45</f>
        <v>0</v>
      </c>
      <c r="AE46" s="52">
        <f>SUM(I46,P46,W46)</f>
        <v>0</v>
      </c>
      <c r="AF46" s="46" t="s">
        <v>19</v>
      </c>
      <c r="AG46" s="47">
        <f>SUM(J46,Q46,X46)</f>
        <v>0</v>
      </c>
      <c r="AH46" s="53">
        <f>IF(OR(AE46&gt;0,AG46&gt;0),RANK(AN46,AN43:$AO49,0),0)</f>
        <v>0</v>
      </c>
      <c r="AK46">
        <f>IF(AE46&gt;AG46,1,0)</f>
        <v>0</v>
      </c>
      <c r="AL46">
        <f>IF(AE46&gt;AG46,1,0)</f>
        <v>0</v>
      </c>
      <c r="AM46">
        <f>IF(AE46&gt;AG46,1,0)</f>
        <v>0</v>
      </c>
      <c r="AN46">
        <f>1000*AE46+(AB46-AD46)*100+Y46-AA46</f>
        <v>0</v>
      </c>
      <c r="AZ46" s="84"/>
      <c r="BA46" s="84"/>
    </row>
    <row r="47" spans="2:53" ht="13.5" thickBot="1">
      <c r="B47" s="54"/>
      <c r="C47" t="s">
        <v>167</v>
      </c>
      <c r="D47" s="61"/>
      <c r="E47" s="62" t="s">
        <v>19</v>
      </c>
      <c r="F47" s="75"/>
      <c r="G47" s="64">
        <f t="shared" si="14"/>
        <v>0</v>
      </c>
      <c r="H47" s="64">
        <f t="shared" si="15"/>
        <v>0</v>
      </c>
      <c r="I47" s="65"/>
      <c r="J47" s="65"/>
      <c r="K47" s="55"/>
      <c r="L47" s="56"/>
      <c r="M47" s="57"/>
      <c r="N47" s="58"/>
      <c r="O47" s="59"/>
      <c r="P47" s="59"/>
      <c r="Q47" s="60"/>
      <c r="R47" s="61">
        <f>M50</f>
        <v>0</v>
      </c>
      <c r="S47" s="62" t="s">
        <v>19</v>
      </c>
      <c r="T47" s="63">
        <f>K50</f>
        <v>0</v>
      </c>
      <c r="U47" s="64">
        <f t="shared" si="12"/>
        <v>0</v>
      </c>
      <c r="V47" s="64">
        <f t="shared" si="13"/>
        <v>0</v>
      </c>
      <c r="W47" s="65"/>
      <c r="X47" s="65"/>
      <c r="Y47" s="66"/>
      <c r="Z47" s="67"/>
      <c r="AA47" s="68"/>
      <c r="AB47" s="76"/>
      <c r="AC47" s="67"/>
      <c r="AD47" s="68"/>
      <c r="AE47" s="70"/>
      <c r="AF47" s="70"/>
      <c r="AG47" s="70"/>
      <c r="AH47" s="71"/>
      <c r="AK47">
        <f>IF(AE46&lt;AG46,1,0)</f>
        <v>0</v>
      </c>
      <c r="AL47">
        <f>IF(AE46&lt;AG46,1,0)</f>
        <v>0</v>
      </c>
      <c r="AM47">
        <f>IF(AE46&lt;AG46,1,0)</f>
        <v>0</v>
      </c>
      <c r="AZ47" s="84"/>
      <c r="BA47" s="84"/>
    </row>
    <row r="48" spans="2:53" ht="12.75">
      <c r="B48" s="19"/>
      <c r="C48" s="19"/>
      <c r="D48" s="27"/>
      <c r="E48" s="28" t="s">
        <v>19</v>
      </c>
      <c r="F48" s="73"/>
      <c r="G48" s="30">
        <f t="shared" si="14"/>
        <v>0</v>
      </c>
      <c r="H48" s="30">
        <f t="shared" si="15"/>
        <v>0</v>
      </c>
      <c r="I48" s="31">
        <f>SUM(G48:G50)</f>
        <v>0</v>
      </c>
      <c r="J48" s="31">
        <f>SUM(H48:H50)</f>
        <v>0</v>
      </c>
      <c r="K48" s="27"/>
      <c r="L48" s="28" t="s">
        <v>19</v>
      </c>
      <c r="M48" s="73"/>
      <c r="N48" s="30">
        <f>IF(K48&lt;=M48,0,1)</f>
        <v>0</v>
      </c>
      <c r="O48" s="30">
        <f>IF(M48&lt;=K48,0,1)</f>
        <v>0</v>
      </c>
      <c r="P48" s="31">
        <f>SUM(N48:N50)</f>
        <v>0</v>
      </c>
      <c r="Q48" s="31">
        <f>SUM(O48:O50)</f>
        <v>0</v>
      </c>
      <c r="R48" s="20"/>
      <c r="S48" s="21"/>
      <c r="T48" s="22"/>
      <c r="U48" s="23"/>
      <c r="V48" s="24"/>
      <c r="W48" s="25"/>
      <c r="X48" s="26"/>
      <c r="Y48" s="32"/>
      <c r="Z48" s="33"/>
      <c r="AA48" s="34"/>
      <c r="AB48" s="35"/>
      <c r="AC48" s="33"/>
      <c r="AD48" s="34"/>
      <c r="AE48" s="51"/>
      <c r="AF48" s="51"/>
      <c r="AG48" s="51"/>
      <c r="AH48" s="53"/>
      <c r="AJ48" t="str">
        <f>CONCATENATE(C49," - ",C50)</f>
        <v>Cserpák-Hegedűs Iván - DTC</v>
      </c>
      <c r="AO48" t="str">
        <f>CONCATENATE(C49,"-",C50)</f>
        <v>Cserpák-Hegedűs Iván-DTC</v>
      </c>
      <c r="AQ48">
        <f>AE49-AG49</f>
        <v>0</v>
      </c>
      <c r="AR48">
        <f>AB49-AD49</f>
        <v>0</v>
      </c>
      <c r="AS48">
        <f>Y49-AA49</f>
        <v>0</v>
      </c>
      <c r="AT48">
        <f>IF(AG49=0,1,0)</f>
        <v>1</v>
      </c>
      <c r="AU48">
        <f>IF(AG49=1,1,0)</f>
        <v>0</v>
      </c>
      <c r="AV48">
        <f>IF(AG49=2,1,0)</f>
        <v>0</v>
      </c>
      <c r="AW48">
        <f>IF(AV48=1,AT48,-999)</f>
        <v>-999</v>
      </c>
      <c r="AZ48" s="84"/>
      <c r="BA48" s="84"/>
    </row>
    <row r="49" spans="2:53" ht="12.75">
      <c r="B49" s="38" t="s">
        <v>10</v>
      </c>
      <c r="C49" t="s">
        <v>100</v>
      </c>
      <c r="D49" s="45"/>
      <c r="E49" s="46" t="s">
        <v>19</v>
      </c>
      <c r="F49" s="74"/>
      <c r="G49" s="48">
        <f t="shared" si="14"/>
        <v>0</v>
      </c>
      <c r="H49" s="48">
        <f t="shared" si="15"/>
        <v>0</v>
      </c>
      <c r="I49" s="49">
        <f>IF(I48&lt;=J48,0,1)</f>
        <v>0</v>
      </c>
      <c r="J49" s="49">
        <f>IF(J48&lt;=I48,0,1)</f>
        <v>0</v>
      </c>
      <c r="K49" s="45"/>
      <c r="L49" s="46" t="s">
        <v>19</v>
      </c>
      <c r="M49" s="74"/>
      <c r="N49" s="48">
        <f>IF(K49&lt;=M49,0,1)</f>
        <v>0</v>
      </c>
      <c r="O49" s="48">
        <f>IF(M49&lt;=K49,0,1)</f>
        <v>0</v>
      </c>
      <c r="P49" s="49">
        <f>IF(P48&lt;=Q48,0,1)</f>
        <v>0</v>
      </c>
      <c r="Q49" s="49">
        <f>IF(Q48&lt;=P48,0,1)</f>
        <v>0</v>
      </c>
      <c r="R49" s="39"/>
      <c r="S49" s="40"/>
      <c r="T49" s="41"/>
      <c r="U49" s="42"/>
      <c r="V49" s="43"/>
      <c r="W49" s="43"/>
      <c r="X49" s="44"/>
      <c r="Y49" s="50">
        <f>SUM(D48:D50,K48:K50,)</f>
        <v>0</v>
      </c>
      <c r="Z49" s="46" t="s">
        <v>19</v>
      </c>
      <c r="AA49" s="47">
        <f>SUM(F48:F50,M48:M50)</f>
        <v>0</v>
      </c>
      <c r="AB49" s="52">
        <f>SUM(I48,P48)</f>
        <v>0</v>
      </c>
      <c r="AC49" s="46" t="s">
        <v>19</v>
      </c>
      <c r="AD49" s="47">
        <f>J48+Q48</f>
        <v>0</v>
      </c>
      <c r="AE49" s="52">
        <f>SUM(I49,P49,W49)</f>
        <v>0</v>
      </c>
      <c r="AF49" s="46" t="s">
        <v>19</v>
      </c>
      <c r="AG49" s="47">
        <f>SUM(J49,Q49,X49)</f>
        <v>0</v>
      </c>
      <c r="AH49" s="53">
        <f>IF(OR(AE49&gt;0,AG49&gt;0),RANK(AN49,AN43:$AO49,0),0)</f>
        <v>0</v>
      </c>
      <c r="AK49">
        <f>IF(AE49&gt;AG49,1,0)</f>
        <v>0</v>
      </c>
      <c r="AL49">
        <f>IF(AE49&gt;AG49,1,0)</f>
        <v>0</v>
      </c>
      <c r="AM49">
        <f>IF(AE49&gt;AG49,1,0)</f>
        <v>0</v>
      </c>
      <c r="AN49">
        <f>1000*AE49+(AB49-AD49)*100+Y49-AA49</f>
        <v>0</v>
      </c>
      <c r="AW49" t="s">
        <v>20</v>
      </c>
      <c r="AZ49" s="84"/>
      <c r="BA49" s="84"/>
    </row>
    <row r="50" spans="2:53" ht="13.5" thickBot="1">
      <c r="B50" s="77"/>
      <c r="C50" s="78" t="s">
        <v>162</v>
      </c>
      <c r="D50" s="61"/>
      <c r="E50" s="62" t="s">
        <v>19</v>
      </c>
      <c r="F50" s="75"/>
      <c r="G50" s="64">
        <f t="shared" si="14"/>
        <v>0</v>
      </c>
      <c r="H50" s="64">
        <f t="shared" si="15"/>
        <v>0</v>
      </c>
      <c r="I50" s="65"/>
      <c r="J50" s="65"/>
      <c r="K50" s="61"/>
      <c r="L50" s="62" t="s">
        <v>19</v>
      </c>
      <c r="M50" s="75"/>
      <c r="N50" s="64">
        <f>IF(K50&lt;=M50,0,1)</f>
        <v>0</v>
      </c>
      <c r="O50" s="64">
        <f>IF(M50&lt;=K50,0,1)</f>
        <v>0</v>
      </c>
      <c r="P50" s="65"/>
      <c r="Q50" s="65"/>
      <c r="R50" s="55"/>
      <c r="S50" s="56"/>
      <c r="T50" s="57"/>
      <c r="U50" s="58"/>
      <c r="V50" s="59"/>
      <c r="W50" s="59"/>
      <c r="X50" s="60"/>
      <c r="Y50" s="66"/>
      <c r="Z50" s="67"/>
      <c r="AA50" s="68"/>
      <c r="AB50" s="69"/>
      <c r="AC50" s="67"/>
      <c r="AD50" s="68"/>
      <c r="AE50" s="70"/>
      <c r="AF50" s="70"/>
      <c r="AG50" s="70"/>
      <c r="AH50" s="71"/>
      <c r="AK50">
        <f>IF(AE49&gt;AG49,1,0)</f>
        <v>0</v>
      </c>
      <c r="AL50">
        <f>IF(AE49&gt;AG49,1,0)</f>
        <v>0</v>
      </c>
      <c r="AM50">
        <f>IF(AE49&gt;AG49,1,0)</f>
        <v>0</v>
      </c>
      <c r="AZ50" s="84"/>
      <c r="BA50" s="84"/>
    </row>
    <row r="51" spans="52:53" ht="15" customHeight="1">
      <c r="AZ51" s="84"/>
      <c r="BA51" s="84"/>
    </row>
    <row r="52" spans="52:53" ht="15" customHeight="1">
      <c r="AZ52" s="84"/>
      <c r="BA52" s="84"/>
    </row>
    <row r="53" spans="37:53" ht="15" customHeight="1" thickBot="1">
      <c r="AK53" t="s">
        <v>0</v>
      </c>
      <c r="AN53" t="s">
        <v>1</v>
      </c>
      <c r="AZ53" s="84"/>
      <c r="BA53" s="84"/>
    </row>
    <row r="54" spans="1:53" ht="15" thickBot="1">
      <c r="A54" s="2"/>
      <c r="B54" s="3" t="s">
        <v>2</v>
      </c>
      <c r="C54" s="4"/>
      <c r="D54" s="5"/>
      <c r="E54" s="6" t="str">
        <f>B56</f>
        <v>A</v>
      </c>
      <c r="F54" s="7"/>
      <c r="G54" s="8"/>
      <c r="H54" s="8"/>
      <c r="I54" s="8"/>
      <c r="J54" s="8"/>
      <c r="K54" s="5"/>
      <c r="L54" s="9" t="str">
        <f>B59</f>
        <v>B</v>
      </c>
      <c r="M54" s="10"/>
      <c r="N54" s="11"/>
      <c r="O54" s="11"/>
      <c r="P54" s="11"/>
      <c r="Q54" s="11"/>
      <c r="R54" s="12"/>
      <c r="S54" s="9" t="str">
        <f>B62</f>
        <v>C</v>
      </c>
      <c r="T54" s="10"/>
      <c r="U54" s="11"/>
      <c r="V54" s="11"/>
      <c r="W54" s="11"/>
      <c r="X54" s="11"/>
      <c r="Y54" s="13"/>
      <c r="Z54" s="14" t="s">
        <v>4</v>
      </c>
      <c r="AA54" s="10"/>
      <c r="AB54" s="12"/>
      <c r="AC54" s="14" t="s">
        <v>5</v>
      </c>
      <c r="AD54" s="10"/>
      <c r="AE54" s="11"/>
      <c r="AF54" s="14" t="s">
        <v>6</v>
      </c>
      <c r="AG54" s="10"/>
      <c r="AH54" s="15" t="s">
        <v>7</v>
      </c>
      <c r="AJ54" s="16"/>
      <c r="AK54" s="16" t="s">
        <v>8</v>
      </c>
      <c r="AL54" s="16" t="s">
        <v>9</v>
      </c>
      <c r="AM54" s="16" t="s">
        <v>10</v>
      </c>
      <c r="AN54" s="16"/>
      <c r="AO54" s="16" t="s">
        <v>11</v>
      </c>
      <c r="AP54" s="16"/>
      <c r="AQ54" s="16" t="s">
        <v>12</v>
      </c>
      <c r="AR54" s="16" t="s">
        <v>13</v>
      </c>
      <c r="AS54" s="16" t="s">
        <v>14</v>
      </c>
      <c r="AT54" s="16" t="s">
        <v>15</v>
      </c>
      <c r="AU54" s="16" t="s">
        <v>16</v>
      </c>
      <c r="AV54" s="16" t="s">
        <v>17</v>
      </c>
      <c r="AW54" s="16" t="s">
        <v>18</v>
      </c>
      <c r="AZ54" s="84"/>
      <c r="BA54" s="84"/>
    </row>
    <row r="55" spans="2:53" ht="12.75">
      <c r="B55" s="18"/>
      <c r="C55" s="19"/>
      <c r="D55" s="20"/>
      <c r="E55" s="21"/>
      <c r="F55" s="22"/>
      <c r="G55" s="23"/>
      <c r="H55" s="24"/>
      <c r="I55" s="25"/>
      <c r="J55" s="26"/>
      <c r="K55" s="27">
        <f>F58</f>
        <v>0</v>
      </c>
      <c r="L55" s="28" t="s">
        <v>19</v>
      </c>
      <c r="M55" s="29">
        <f>D58</f>
        <v>0</v>
      </c>
      <c r="N55" s="30">
        <f>IF(K55&lt;=M55,0,1)</f>
        <v>0</v>
      </c>
      <c r="O55" s="30">
        <f>IF(M55&lt;=K55,0,1)</f>
        <v>0</v>
      </c>
      <c r="P55" s="31">
        <f>SUM(N55:N57)</f>
        <v>0</v>
      </c>
      <c r="Q55" s="31">
        <f>SUM(O55:O57)</f>
        <v>0</v>
      </c>
      <c r="R55" s="27">
        <f>F61</f>
        <v>0</v>
      </c>
      <c r="S55" s="28" t="s">
        <v>19</v>
      </c>
      <c r="T55" s="29">
        <f>D61</f>
        <v>0</v>
      </c>
      <c r="U55" s="30">
        <f aca="true" t="shared" si="16" ref="U55:U60">IF(R55&lt;=T55,0,1)</f>
        <v>0</v>
      </c>
      <c r="V55" s="30">
        <f aca="true" t="shared" si="17" ref="V55:V60">IF(T55&lt;=R55,0,1)</f>
        <v>0</v>
      </c>
      <c r="W55" s="31">
        <f>SUM(U55:U57)</f>
        <v>0</v>
      </c>
      <c r="X55" s="31">
        <f>SUM(V55:V57)</f>
        <v>0</v>
      </c>
      <c r="Y55" s="32"/>
      <c r="Z55" s="33"/>
      <c r="AA55" s="34"/>
      <c r="AB55" s="35"/>
      <c r="AC55" s="33"/>
      <c r="AD55" s="34"/>
      <c r="AE55" s="36"/>
      <c r="AF55" s="36"/>
      <c r="AG55" s="36"/>
      <c r="AH55" s="37"/>
      <c r="AJ55" t="str">
        <f>CONCATENATE(C56," - ",C57)</f>
        <v>Jungvirth Jázon - DTC</v>
      </c>
      <c r="AO55" t="str">
        <f>CONCATENATE(C56,"-",C57)</f>
        <v>Jungvirth Jázon-DTC</v>
      </c>
      <c r="AQ55">
        <f>AE56-AG56</f>
        <v>0</v>
      </c>
      <c r="AR55">
        <f>AB56-AD56</f>
        <v>0</v>
      </c>
      <c r="AS55">
        <f>Y56-AA56</f>
        <v>0</v>
      </c>
      <c r="AT55">
        <f>IF(AG56=0,1,0)</f>
        <v>1</v>
      </c>
      <c r="AU55">
        <f>IF(AG56=1,1,0)</f>
        <v>0</v>
      </c>
      <c r="AV55">
        <f>IF(AG56=2,1,0)</f>
        <v>0</v>
      </c>
      <c r="AW55">
        <f>IF(AV55=1,AT55,-999)</f>
        <v>-999</v>
      </c>
      <c r="AZ55" s="84"/>
      <c r="BA55" s="84"/>
    </row>
    <row r="56" spans="2:53" ht="12.75">
      <c r="B56" s="38" t="s">
        <v>8</v>
      </c>
      <c r="C56" t="s">
        <v>99</v>
      </c>
      <c r="D56" s="39"/>
      <c r="E56" s="40"/>
      <c r="F56" s="41"/>
      <c r="G56" s="42"/>
      <c r="H56" s="43"/>
      <c r="I56" s="43"/>
      <c r="J56" s="44"/>
      <c r="K56" s="45">
        <f>F59</f>
        <v>0</v>
      </c>
      <c r="L56" s="46" t="s">
        <v>19</v>
      </c>
      <c r="M56" s="47">
        <f>D59</f>
        <v>0</v>
      </c>
      <c r="N56" s="48">
        <f>IF(K56&lt;=M56,0,1)</f>
        <v>0</v>
      </c>
      <c r="O56" s="48">
        <f>IF(M56&lt;=K56,0,1)</f>
        <v>0</v>
      </c>
      <c r="P56" s="49">
        <f>IF(P55&lt;=Q55,0,1)</f>
        <v>0</v>
      </c>
      <c r="Q56" s="49">
        <f>IF(Q55&lt;=P55,0,1)</f>
        <v>0</v>
      </c>
      <c r="R56" s="45">
        <f>F62</f>
        <v>0</v>
      </c>
      <c r="S56" s="46" t="s">
        <v>19</v>
      </c>
      <c r="T56" s="47">
        <f>D62</f>
        <v>0</v>
      </c>
      <c r="U56" s="48">
        <f t="shared" si="16"/>
        <v>0</v>
      </c>
      <c r="V56" s="48">
        <f t="shared" si="17"/>
        <v>0</v>
      </c>
      <c r="W56" s="49">
        <f>IF(W55&lt;=X55,0,1)</f>
        <v>0</v>
      </c>
      <c r="X56" s="49">
        <f>IF(X55&lt;=W55,0,1)</f>
        <v>0</v>
      </c>
      <c r="Y56" s="50">
        <f>SUM(K55:K57,R55:R57)</f>
        <v>0</v>
      </c>
      <c r="Z56" s="46" t="s">
        <v>19</v>
      </c>
      <c r="AA56" s="51">
        <f>SUM(M55:M57,T55:T57)</f>
        <v>0</v>
      </c>
      <c r="AB56" s="52">
        <f>SUM(P55,W55)</f>
        <v>0</v>
      </c>
      <c r="AC56" s="46" t="s">
        <v>19</v>
      </c>
      <c r="AD56" s="47">
        <f>Q55+X55</f>
        <v>0</v>
      </c>
      <c r="AE56" s="52">
        <f>SUM(I56,P56,W56)</f>
        <v>0</v>
      </c>
      <c r="AF56" s="46" t="s">
        <v>19</v>
      </c>
      <c r="AG56" s="47">
        <f>SUM(J56,Q56,X56)</f>
        <v>0</v>
      </c>
      <c r="AH56" s="53">
        <f>IF(OR(AE56&gt;0,AG56&gt;0),RANK(AN56,AN56:$AO62,0),0)</f>
        <v>0</v>
      </c>
      <c r="AK56">
        <f>IF(AE56&gt;AG56,1,0)</f>
        <v>0</v>
      </c>
      <c r="AL56">
        <f>IF(AE56&gt;AG56,1,0)</f>
        <v>0</v>
      </c>
      <c r="AM56">
        <f>IF(AE56&gt;AG56,1,0)</f>
        <v>0</v>
      </c>
      <c r="AN56">
        <f>1000*AE56+(AB56-AD56)*100+Y56-AA56</f>
        <v>0</v>
      </c>
      <c r="AZ56" s="84"/>
      <c r="BA56" s="84"/>
    </row>
    <row r="57" spans="2:53" ht="13.5" thickBot="1">
      <c r="B57" s="54"/>
      <c r="C57" s="78" t="s">
        <v>162</v>
      </c>
      <c r="D57" s="55"/>
      <c r="E57" s="56"/>
      <c r="F57" s="57"/>
      <c r="G57" s="58"/>
      <c r="H57" s="59"/>
      <c r="I57" s="59"/>
      <c r="J57" s="60"/>
      <c r="K57" s="61">
        <f>F60</f>
        <v>0</v>
      </c>
      <c r="L57" s="62" t="s">
        <v>19</v>
      </c>
      <c r="M57" s="63">
        <f>D60</f>
        <v>0</v>
      </c>
      <c r="N57" s="64">
        <f>IF(K57&lt;=M57,0,1)</f>
        <v>0</v>
      </c>
      <c r="O57" s="64">
        <f>IF(M57&lt;=K57,0,1)</f>
        <v>0</v>
      </c>
      <c r="P57" s="65"/>
      <c r="Q57" s="65"/>
      <c r="R57" s="45">
        <f>F63</f>
        <v>0</v>
      </c>
      <c r="S57" s="46" t="s">
        <v>19</v>
      </c>
      <c r="T57" s="47">
        <f>D63</f>
        <v>0</v>
      </c>
      <c r="U57" s="64">
        <f t="shared" si="16"/>
        <v>0</v>
      </c>
      <c r="V57" s="64">
        <f t="shared" si="17"/>
        <v>0</v>
      </c>
      <c r="W57" s="65"/>
      <c r="X57" s="65"/>
      <c r="Y57" s="66"/>
      <c r="Z57" s="67"/>
      <c r="AA57" s="68"/>
      <c r="AB57" s="69"/>
      <c r="AC57" s="67"/>
      <c r="AD57" s="68"/>
      <c r="AE57" s="70"/>
      <c r="AF57" s="70"/>
      <c r="AG57" s="70"/>
      <c r="AH57" s="71"/>
      <c r="AK57">
        <f>IF(AE56&lt;AG56,1,0)</f>
        <v>0</v>
      </c>
      <c r="AL57">
        <f>IF(AE56&lt;AG56,1,0)</f>
        <v>0</v>
      </c>
      <c r="AM57">
        <f>IF(AE56&lt;AG56,1,0)</f>
        <v>0</v>
      </c>
      <c r="AZ57" s="84"/>
      <c r="BA57" s="84"/>
    </row>
    <row r="58" spans="2:53" ht="12.75">
      <c r="B58" s="19"/>
      <c r="D58" s="27"/>
      <c r="E58" s="28" t="s">
        <v>19</v>
      </c>
      <c r="F58" s="73"/>
      <c r="G58" s="30">
        <f aca="true" t="shared" si="18" ref="G58:G63">IF(D58&lt;=F58,0,1)</f>
        <v>0</v>
      </c>
      <c r="H58" s="30">
        <f aca="true" t="shared" si="19" ref="H58:H63">IF(F58&lt;=D58,0,1)</f>
        <v>0</v>
      </c>
      <c r="I58" s="31">
        <f>SUM(G58:G60)</f>
        <v>0</v>
      </c>
      <c r="J58" s="31">
        <f>SUM(H58:H60)</f>
        <v>0</v>
      </c>
      <c r="K58" s="20"/>
      <c r="L58" s="21"/>
      <c r="M58" s="22"/>
      <c r="N58" s="23"/>
      <c r="O58" s="24"/>
      <c r="P58" s="25"/>
      <c r="Q58" s="26"/>
      <c r="R58" s="27">
        <f>M61</f>
        <v>0</v>
      </c>
      <c r="S58" s="28" t="s">
        <v>19</v>
      </c>
      <c r="T58" s="29">
        <f>K61</f>
        <v>0</v>
      </c>
      <c r="U58" s="30">
        <f t="shared" si="16"/>
        <v>0</v>
      </c>
      <c r="V58" s="30">
        <f t="shared" si="17"/>
        <v>0</v>
      </c>
      <c r="W58" s="31">
        <f>SUM(U58:U60)</f>
        <v>0</v>
      </c>
      <c r="X58" s="31">
        <f>SUM(V58:V60)</f>
        <v>0</v>
      </c>
      <c r="Y58" s="32"/>
      <c r="Z58" s="33"/>
      <c r="AA58" s="34"/>
      <c r="AB58" s="35"/>
      <c r="AC58" s="33"/>
      <c r="AD58" s="34"/>
      <c r="AE58" s="51"/>
      <c r="AF58" s="51"/>
      <c r="AG58" s="51"/>
      <c r="AH58" s="53"/>
      <c r="AJ58" t="str">
        <f>CONCATENATE(C59," - ",C60)</f>
        <v>Szajki Bence - Érd</v>
      </c>
      <c r="AO58" t="str">
        <f>CONCATENATE(C59,"-",C60)</f>
        <v>Szajki Bence-Érd</v>
      </c>
      <c r="AQ58">
        <f>AE59-AG59</f>
        <v>0</v>
      </c>
      <c r="AR58">
        <f>AB59-AD59</f>
        <v>0</v>
      </c>
      <c r="AS58">
        <f>Y59-AA59</f>
        <v>0</v>
      </c>
      <c r="AT58">
        <f>IF(AG59=0,1,0)</f>
        <v>1</v>
      </c>
      <c r="AU58">
        <f>IF(AG59=1,1,0)</f>
        <v>0</v>
      </c>
      <c r="AV58">
        <f>IF(AG59=2,1,0)</f>
        <v>0</v>
      </c>
      <c r="AW58">
        <f>IF(AV58=1,AT58,-999)</f>
        <v>-999</v>
      </c>
      <c r="AZ58" s="84"/>
      <c r="BA58" s="84"/>
    </row>
    <row r="59" spans="2:53" ht="12.75">
      <c r="B59" s="38" t="s">
        <v>9</v>
      </c>
      <c r="C59" t="s">
        <v>98</v>
      </c>
      <c r="D59" s="45"/>
      <c r="E59" s="46" t="s">
        <v>19</v>
      </c>
      <c r="F59" s="74"/>
      <c r="G59" s="48">
        <f t="shared" si="18"/>
        <v>0</v>
      </c>
      <c r="H59" s="48">
        <f t="shared" si="19"/>
        <v>0</v>
      </c>
      <c r="I59" s="49">
        <f>IF(I58&lt;=J58,0,1)</f>
        <v>0</v>
      </c>
      <c r="J59" s="49">
        <f>IF(J58&lt;=I58,0,1)</f>
        <v>0</v>
      </c>
      <c r="K59" s="39"/>
      <c r="L59" s="40"/>
      <c r="M59" s="41"/>
      <c r="N59" s="42"/>
      <c r="O59" s="43"/>
      <c r="P59" s="43"/>
      <c r="Q59" s="44"/>
      <c r="R59" s="45">
        <f>M62</f>
        <v>0</v>
      </c>
      <c r="S59" s="46" t="s">
        <v>19</v>
      </c>
      <c r="T59" s="47">
        <f>K62</f>
        <v>0</v>
      </c>
      <c r="U59" s="48">
        <f t="shared" si="16"/>
        <v>0</v>
      </c>
      <c r="V59" s="48">
        <f t="shared" si="17"/>
        <v>0</v>
      </c>
      <c r="W59" s="49">
        <f>IF(W58&lt;=X58,0,1)</f>
        <v>0</v>
      </c>
      <c r="X59" s="49">
        <f>IF(X58&lt;=W58,0,1)</f>
        <v>0</v>
      </c>
      <c r="Y59" s="50">
        <f>SUM(D58:D60,R58:R60)</f>
        <v>0</v>
      </c>
      <c r="Z59" s="46" t="s">
        <v>19</v>
      </c>
      <c r="AA59" s="51">
        <f>SUM(F58:F60,T58:T60)</f>
        <v>0</v>
      </c>
      <c r="AB59" s="52">
        <f>SUM(I58,W58)</f>
        <v>0</v>
      </c>
      <c r="AC59" s="46" t="s">
        <v>19</v>
      </c>
      <c r="AD59" s="47">
        <f>J58+X58</f>
        <v>0</v>
      </c>
      <c r="AE59" s="52">
        <f>SUM(I59,P59,W59)</f>
        <v>0</v>
      </c>
      <c r="AF59" s="46" t="s">
        <v>19</v>
      </c>
      <c r="AG59" s="47">
        <f>SUM(J59,Q59,X59)</f>
        <v>0</v>
      </c>
      <c r="AH59" s="53">
        <f>IF(OR(AE59&gt;0,AG59&gt;0),RANK(AN59,AN56:$AO62,0),0)</f>
        <v>0</v>
      </c>
      <c r="AK59">
        <f>IF(AE59&gt;AG59,1,0)</f>
        <v>0</v>
      </c>
      <c r="AL59">
        <f>IF(AE59&gt;AG59,1,0)</f>
        <v>0</v>
      </c>
      <c r="AM59">
        <f>IF(AE59&gt;AG59,1,0)</f>
        <v>0</v>
      </c>
      <c r="AN59">
        <f>1000*AE59+(AB59-AD59)*100+Y59-AA59</f>
        <v>0</v>
      </c>
      <c r="AZ59" s="84"/>
      <c r="BA59" s="84"/>
    </row>
    <row r="60" spans="2:53" ht="13.5" thickBot="1">
      <c r="B60" s="54"/>
      <c r="C60" t="s">
        <v>166</v>
      </c>
      <c r="D60" s="61"/>
      <c r="E60" s="62" t="s">
        <v>19</v>
      </c>
      <c r="F60" s="75"/>
      <c r="G60" s="64">
        <f t="shared" si="18"/>
        <v>0</v>
      </c>
      <c r="H60" s="64">
        <f t="shared" si="19"/>
        <v>0</v>
      </c>
      <c r="I60" s="65"/>
      <c r="J60" s="65"/>
      <c r="K60" s="55"/>
      <c r="L60" s="56"/>
      <c r="M60" s="57"/>
      <c r="N60" s="58"/>
      <c r="O60" s="59"/>
      <c r="P60" s="59"/>
      <c r="Q60" s="60"/>
      <c r="R60" s="61">
        <f>M63</f>
        <v>0</v>
      </c>
      <c r="S60" s="62" t="s">
        <v>19</v>
      </c>
      <c r="T60" s="63">
        <f>K63</f>
        <v>0</v>
      </c>
      <c r="U60" s="64">
        <f t="shared" si="16"/>
        <v>0</v>
      </c>
      <c r="V60" s="64">
        <f t="shared" si="17"/>
        <v>0</v>
      </c>
      <c r="W60" s="65"/>
      <c r="X60" s="65"/>
      <c r="Y60" s="66"/>
      <c r="Z60" s="67"/>
      <c r="AA60" s="68"/>
      <c r="AB60" s="76"/>
      <c r="AC60" s="67"/>
      <c r="AD60" s="68"/>
      <c r="AE60" s="70"/>
      <c r="AF60" s="70"/>
      <c r="AG60" s="70"/>
      <c r="AH60" s="71"/>
      <c r="AK60">
        <f>IF(AE59&lt;AG59,1,0)</f>
        <v>0</v>
      </c>
      <c r="AL60">
        <f>IF(AE59&lt;AG59,1,0)</f>
        <v>0</v>
      </c>
      <c r="AM60">
        <f>IF(AE59&lt;AG59,1,0)</f>
        <v>0</v>
      </c>
      <c r="AZ60" s="84"/>
      <c r="BA60" s="84"/>
    </row>
    <row r="61" spans="2:53" ht="12.75">
      <c r="B61" s="19"/>
      <c r="C61" s="19"/>
      <c r="D61" s="27"/>
      <c r="E61" s="28" t="s">
        <v>19</v>
      </c>
      <c r="F61" s="73"/>
      <c r="G61" s="30">
        <f t="shared" si="18"/>
        <v>0</v>
      </c>
      <c r="H61" s="30">
        <f t="shared" si="19"/>
        <v>0</v>
      </c>
      <c r="I61" s="31">
        <f>SUM(G61:G63)</f>
        <v>0</v>
      </c>
      <c r="J61" s="31">
        <f>SUM(H61:H63)</f>
        <v>0</v>
      </c>
      <c r="K61" s="27"/>
      <c r="L61" s="28" t="s">
        <v>19</v>
      </c>
      <c r="M61" s="73"/>
      <c r="N61" s="30">
        <f>IF(K61&lt;=M61,0,1)</f>
        <v>0</v>
      </c>
      <c r="O61" s="30">
        <f>IF(M61&lt;=K61,0,1)</f>
        <v>0</v>
      </c>
      <c r="P61" s="31">
        <f>SUM(N61:N63)</f>
        <v>0</v>
      </c>
      <c r="Q61" s="31">
        <f>SUM(O61:O63)</f>
        <v>0</v>
      </c>
      <c r="R61" s="20"/>
      <c r="S61" s="21"/>
      <c r="T61" s="22"/>
      <c r="U61" s="23"/>
      <c r="V61" s="24"/>
      <c r="W61" s="25"/>
      <c r="X61" s="26"/>
      <c r="Y61" s="32"/>
      <c r="Z61" s="33"/>
      <c r="AA61" s="34"/>
      <c r="AB61" s="35"/>
      <c r="AC61" s="33"/>
      <c r="AD61" s="34"/>
      <c r="AE61" s="51"/>
      <c r="AF61" s="51"/>
      <c r="AG61" s="51"/>
      <c r="AH61" s="53"/>
      <c r="AJ61" t="str">
        <f>CONCATENATE(C62," - ",C63)</f>
        <v>Szalonati Lóránt - NYSC KFT</v>
      </c>
      <c r="AO61" t="str">
        <f>CONCATENATE(C62,"-",C63)</f>
        <v>Szalonati Lóránt-NYSC KFT</v>
      </c>
      <c r="AQ61">
        <f>AE62-AG62</f>
        <v>0</v>
      </c>
      <c r="AR61">
        <f>AB62-AD62</f>
        <v>0</v>
      </c>
      <c r="AS61">
        <f>Y62-AA62</f>
        <v>0</v>
      </c>
      <c r="AT61">
        <f>IF(AG62=0,1,0)</f>
        <v>1</v>
      </c>
      <c r="AU61">
        <f>IF(AG62=1,1,0)</f>
        <v>0</v>
      </c>
      <c r="AV61">
        <f>IF(AG62=2,1,0)</f>
        <v>0</v>
      </c>
      <c r="AW61">
        <f>IF(AV61=1,AT61,-999)</f>
        <v>-999</v>
      </c>
      <c r="AZ61" s="84"/>
      <c r="BA61" s="84"/>
    </row>
    <row r="62" spans="2:53" ht="12.75">
      <c r="B62" s="38" t="s">
        <v>10</v>
      </c>
      <c r="C62" t="s">
        <v>165</v>
      </c>
      <c r="D62" s="45"/>
      <c r="E62" s="46" t="s">
        <v>19</v>
      </c>
      <c r="F62" s="74"/>
      <c r="G62" s="48">
        <f t="shared" si="18"/>
        <v>0</v>
      </c>
      <c r="H62" s="48">
        <f t="shared" si="19"/>
        <v>0</v>
      </c>
      <c r="I62" s="49">
        <f>IF(I61&lt;=J61,0,1)</f>
        <v>0</v>
      </c>
      <c r="J62" s="49">
        <f>IF(J61&lt;=I61,0,1)</f>
        <v>0</v>
      </c>
      <c r="K62" s="45"/>
      <c r="L62" s="46" t="s">
        <v>19</v>
      </c>
      <c r="M62" s="74"/>
      <c r="N62" s="48">
        <f>IF(K62&lt;=M62,0,1)</f>
        <v>0</v>
      </c>
      <c r="O62" s="48">
        <f>IF(M62&lt;=K62,0,1)</f>
        <v>0</v>
      </c>
      <c r="P62" s="49">
        <f>IF(P61&lt;=Q61,0,1)</f>
        <v>0</v>
      </c>
      <c r="Q62" s="49">
        <f>IF(Q61&lt;=P61,0,1)</f>
        <v>0</v>
      </c>
      <c r="R62" s="39"/>
      <c r="S62" s="40"/>
      <c r="T62" s="41"/>
      <c r="U62" s="42"/>
      <c r="V62" s="43"/>
      <c r="W62" s="43"/>
      <c r="X62" s="44"/>
      <c r="Y62" s="50">
        <f>SUM(D61:D63,K61:K63)</f>
        <v>0</v>
      </c>
      <c r="Z62" s="46" t="s">
        <v>19</v>
      </c>
      <c r="AA62" s="51">
        <f>SUM(F61:F63,M61:M63)</f>
        <v>0</v>
      </c>
      <c r="AB62" s="52">
        <f>SUM(I61,P61)</f>
        <v>0</v>
      </c>
      <c r="AC62" s="46" t="s">
        <v>19</v>
      </c>
      <c r="AD62" s="47">
        <f>J61+Q61</f>
        <v>0</v>
      </c>
      <c r="AE62" s="52">
        <f>SUM(I62,P62,W62)</f>
        <v>0</v>
      </c>
      <c r="AF62" s="46" t="s">
        <v>19</v>
      </c>
      <c r="AG62" s="47">
        <f>SUM(J62,Q62,X62)</f>
        <v>0</v>
      </c>
      <c r="AH62" s="53">
        <f>IF(OR(AE62&gt;0,AG62&gt;0),RANK(AN62,AN56:$AO62,0),0)</f>
        <v>0</v>
      </c>
      <c r="AK62">
        <f>IF(AE62&gt;AG62,1,0)</f>
        <v>0</v>
      </c>
      <c r="AL62">
        <f>IF(AE62&gt;AG62,1,0)</f>
        <v>0</v>
      </c>
      <c r="AM62">
        <f>IF(AE62&gt;AG62,1,0)</f>
        <v>0</v>
      </c>
      <c r="AN62">
        <f>1000*AE62+(AB62-AD62)*100+Y62-AA62</f>
        <v>0</v>
      </c>
      <c r="AW62" t="s">
        <v>20</v>
      </c>
      <c r="AZ62" s="84"/>
      <c r="BA62" s="84"/>
    </row>
    <row r="63" spans="2:53" ht="13.5" thickBot="1">
      <c r="B63" s="77"/>
      <c r="C63" s="78" t="s">
        <v>63</v>
      </c>
      <c r="D63" s="61"/>
      <c r="E63" s="62" t="s">
        <v>19</v>
      </c>
      <c r="F63" s="75"/>
      <c r="G63" s="64">
        <f t="shared" si="18"/>
        <v>0</v>
      </c>
      <c r="H63" s="64">
        <f t="shared" si="19"/>
        <v>0</v>
      </c>
      <c r="I63" s="65"/>
      <c r="J63" s="65"/>
      <c r="K63" s="61"/>
      <c r="L63" s="62" t="s">
        <v>19</v>
      </c>
      <c r="M63" s="75"/>
      <c r="N63" s="64">
        <f>IF(K63&lt;=M63,0,1)</f>
        <v>0</v>
      </c>
      <c r="O63" s="64">
        <f>IF(M63&lt;=K63,0,1)</f>
        <v>0</v>
      </c>
      <c r="P63" s="65"/>
      <c r="Q63" s="65"/>
      <c r="R63" s="55"/>
      <c r="S63" s="56"/>
      <c r="T63" s="57"/>
      <c r="U63" s="58"/>
      <c r="V63" s="59"/>
      <c r="W63" s="59"/>
      <c r="X63" s="60"/>
      <c r="Y63" s="66"/>
      <c r="Z63" s="67"/>
      <c r="AA63" s="68"/>
      <c r="AB63" s="69"/>
      <c r="AC63" s="67"/>
      <c r="AD63" s="68"/>
      <c r="AE63" s="70"/>
      <c r="AF63" s="70"/>
      <c r="AG63" s="70"/>
      <c r="AH63" s="71"/>
      <c r="AK63">
        <f>IF(AE62&lt;AG62,1,0)</f>
        <v>0</v>
      </c>
      <c r="AL63">
        <f>IF(AE62&lt;AG62,1,0)</f>
        <v>0</v>
      </c>
      <c r="AM63">
        <f>IF(AE62&lt;AG62,1,0)</f>
        <v>0</v>
      </c>
      <c r="AZ63" s="84"/>
      <c r="BA63" s="84"/>
    </row>
    <row r="64" spans="3:53" ht="15" customHeight="1">
      <c r="C64" s="131"/>
      <c r="AZ64" s="84"/>
      <c r="BA64" s="84"/>
    </row>
    <row r="65" spans="3:53" ht="15" customHeight="1">
      <c r="C65" s="131"/>
      <c r="AZ65" s="84"/>
      <c r="BA65" s="84"/>
    </row>
    <row r="66" spans="3:53" ht="15" customHeight="1" thickBot="1">
      <c r="C66" s="131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2"/>
      <c r="AG66" s="82"/>
      <c r="AH66" s="82"/>
      <c r="AK66" t="s">
        <v>0</v>
      </c>
      <c r="AN66" t="s">
        <v>1</v>
      </c>
      <c r="AZ66" s="84"/>
      <c r="BA66" s="84"/>
    </row>
    <row r="67" spans="2:53" ht="15" thickBot="1">
      <c r="B67" s="4" t="s">
        <v>2</v>
      </c>
      <c r="C67" s="4"/>
      <c r="D67" s="5"/>
      <c r="E67" s="6" t="str">
        <f>B69</f>
        <v>A</v>
      </c>
      <c r="F67" s="7"/>
      <c r="G67" s="8"/>
      <c r="H67" s="8"/>
      <c r="I67" s="8"/>
      <c r="J67" s="8"/>
      <c r="K67" s="5"/>
      <c r="L67" s="9" t="str">
        <f>B72</f>
        <v>B</v>
      </c>
      <c r="M67" s="10"/>
      <c r="N67" s="11"/>
      <c r="O67" s="11"/>
      <c r="P67" s="11"/>
      <c r="Q67" s="11"/>
      <c r="R67" s="12"/>
      <c r="S67" s="9" t="str">
        <f>B75</f>
        <v>C</v>
      </c>
      <c r="T67" s="10"/>
      <c r="U67" s="11"/>
      <c r="V67" s="11"/>
      <c r="W67" s="11"/>
      <c r="X67" s="11"/>
      <c r="Y67" s="13"/>
      <c r="Z67" s="14" t="s">
        <v>4</v>
      </c>
      <c r="AA67" s="10"/>
      <c r="AB67" s="12"/>
      <c r="AC67" s="14" t="s">
        <v>5</v>
      </c>
      <c r="AD67" s="10"/>
      <c r="AE67" s="11"/>
      <c r="AF67" s="14" t="s">
        <v>6</v>
      </c>
      <c r="AG67" s="10"/>
      <c r="AH67" s="15" t="s">
        <v>7</v>
      </c>
      <c r="AK67" s="16" t="s">
        <v>8</v>
      </c>
      <c r="AL67" s="16" t="s">
        <v>9</v>
      </c>
      <c r="AM67" s="16" t="s">
        <v>10</v>
      </c>
      <c r="AN67" s="16"/>
      <c r="AO67" s="16" t="s">
        <v>11</v>
      </c>
      <c r="AP67" s="16"/>
      <c r="AQ67" s="16" t="s">
        <v>12</v>
      </c>
      <c r="AR67" s="16" t="s">
        <v>13</v>
      </c>
      <c r="AS67" s="16" t="s">
        <v>14</v>
      </c>
      <c r="AT67" s="16" t="s">
        <v>15</v>
      </c>
      <c r="AU67" s="16" t="s">
        <v>16</v>
      </c>
      <c r="AV67" s="16" t="s">
        <v>17</v>
      </c>
      <c r="AW67" s="16" t="s">
        <v>18</v>
      </c>
      <c r="AX67" s="16"/>
      <c r="AY67" s="16"/>
      <c r="AZ67" s="84"/>
      <c r="BA67" s="84"/>
    </row>
    <row r="68" spans="2:53" ht="15">
      <c r="B68" s="18"/>
      <c r="C68" s="19"/>
      <c r="D68" s="20"/>
      <c r="E68" s="21"/>
      <c r="F68" s="22"/>
      <c r="G68" s="23"/>
      <c r="H68" s="24"/>
      <c r="I68" s="25"/>
      <c r="J68" s="26"/>
      <c r="K68" s="27">
        <f>F71</f>
        <v>0</v>
      </c>
      <c r="L68" s="28" t="s">
        <v>19</v>
      </c>
      <c r="M68" s="29">
        <f>D71</f>
        <v>0</v>
      </c>
      <c r="N68" s="30">
        <f>IF(K68&lt;=M68,0,1)</f>
        <v>0</v>
      </c>
      <c r="O68" s="30">
        <f>IF(M68&lt;=K68,0,1)</f>
        <v>0</v>
      </c>
      <c r="P68" s="31">
        <f>SUM(N68:N70)</f>
        <v>0</v>
      </c>
      <c r="Q68" s="31">
        <f>SUM(O68:O70)</f>
        <v>0</v>
      </c>
      <c r="R68" s="27">
        <f>F74</f>
        <v>0</v>
      </c>
      <c r="S68" s="28" t="s">
        <v>19</v>
      </c>
      <c r="T68" s="29">
        <f>D74</f>
        <v>0</v>
      </c>
      <c r="U68" s="30">
        <f aca="true" t="shared" si="20" ref="U68:U73">IF(R68&lt;=T68,0,1)</f>
        <v>0</v>
      </c>
      <c r="V68" s="30">
        <f aca="true" t="shared" si="21" ref="V68:V73">IF(T68&lt;=R68,0,1)</f>
        <v>0</v>
      </c>
      <c r="W68" s="31">
        <f>SUM(U68:U70)</f>
        <v>0</v>
      </c>
      <c r="X68" s="31">
        <f>SUM(V68:V70)</f>
        <v>0</v>
      </c>
      <c r="Y68" s="32"/>
      <c r="Z68" s="33"/>
      <c r="AA68" s="34"/>
      <c r="AB68" s="35"/>
      <c r="AC68" s="33"/>
      <c r="AD68" s="34"/>
      <c r="AE68" s="36"/>
      <c r="AF68" s="36"/>
      <c r="AG68" s="36"/>
      <c r="AH68" s="37"/>
      <c r="AI68" s="16"/>
      <c r="AJ68" t="str">
        <f>CONCATENATE(C69," - ",C70)</f>
        <v>Francioso Dominik - Danubius</v>
      </c>
      <c r="AO68" t="str">
        <f>CONCATENATE(C69,"-",C70)</f>
        <v>Francioso Dominik-Danubius</v>
      </c>
      <c r="AQ68">
        <f>AE69-AG69</f>
        <v>0</v>
      </c>
      <c r="AR68">
        <f>AB69-AD69</f>
        <v>0</v>
      </c>
      <c r="AS68">
        <f>Y69-AA69</f>
        <v>0</v>
      </c>
      <c r="AT68">
        <f>IF(AG69=0,1,0)</f>
        <v>1</v>
      </c>
      <c r="AU68">
        <f>IF(AG69=1,1,0)</f>
        <v>0</v>
      </c>
      <c r="AV68">
        <f>IF(AG69=2,1,0)</f>
        <v>0</v>
      </c>
      <c r="AW68">
        <f>IF(AV68=1,AT68,-999)</f>
        <v>-999</v>
      </c>
      <c r="AZ68" s="84"/>
      <c r="BA68" s="84"/>
    </row>
    <row r="69" spans="2:53" ht="12.75">
      <c r="B69" s="38" t="s">
        <v>8</v>
      </c>
      <c r="C69" t="s">
        <v>97</v>
      </c>
      <c r="D69" s="39"/>
      <c r="E69" s="40"/>
      <c r="F69" s="41"/>
      <c r="G69" s="42"/>
      <c r="H69" s="43"/>
      <c r="I69" s="43"/>
      <c r="J69" s="44"/>
      <c r="K69" s="45">
        <f>F72</f>
        <v>0</v>
      </c>
      <c r="L69" s="46" t="s">
        <v>19</v>
      </c>
      <c r="M69" s="47">
        <f>D72</f>
        <v>0</v>
      </c>
      <c r="N69" s="48">
        <f>IF(K69&lt;=M69,0,1)</f>
        <v>0</v>
      </c>
      <c r="O69" s="48">
        <f>IF(M69&lt;=K69,0,1)</f>
        <v>0</v>
      </c>
      <c r="P69" s="49">
        <f>IF(P68&lt;=Q68,0,1)</f>
        <v>0</v>
      </c>
      <c r="Q69" s="49">
        <f>IF(Q68&lt;=P68,0,1)</f>
        <v>0</v>
      </c>
      <c r="R69" s="45">
        <f>F75</f>
        <v>0</v>
      </c>
      <c r="S69" s="46" t="s">
        <v>19</v>
      </c>
      <c r="T69" s="47">
        <f>D75</f>
        <v>0</v>
      </c>
      <c r="U69" s="48">
        <f t="shared" si="20"/>
        <v>0</v>
      </c>
      <c r="V69" s="48">
        <f t="shared" si="21"/>
        <v>0</v>
      </c>
      <c r="W69" s="49">
        <f>IF(W68&lt;=X68,0,1)</f>
        <v>0</v>
      </c>
      <c r="X69" s="49">
        <f>IF(X68&lt;=W68,0,1)</f>
        <v>0</v>
      </c>
      <c r="Y69" s="50">
        <f>SUM(K68:K70,R68:R70,)</f>
        <v>0</v>
      </c>
      <c r="Z69" s="46" t="s">
        <v>19</v>
      </c>
      <c r="AA69" s="47">
        <f>SUM(M68:M70,T68:T70)</f>
        <v>0</v>
      </c>
      <c r="AB69" s="52">
        <f>SUM(P68,W68)</f>
        <v>0</v>
      </c>
      <c r="AC69" s="46" t="s">
        <v>19</v>
      </c>
      <c r="AD69" s="47">
        <f>Q68+X68</f>
        <v>0</v>
      </c>
      <c r="AE69" s="52">
        <f>SUM(I69,P69,W69)</f>
        <v>0</v>
      </c>
      <c r="AF69" s="46" t="s">
        <v>19</v>
      </c>
      <c r="AG69" s="47">
        <f>SUM(J69,Q69,X69)</f>
        <v>0</v>
      </c>
      <c r="AH69" s="53">
        <f>IF(OR(AE69&gt;0,AG69&gt;0),RANK(AN69,AN69:$AO75,0),0)</f>
        <v>0</v>
      </c>
      <c r="AK69">
        <f>IF(AE69&gt;AG69,1,0)</f>
        <v>0</v>
      </c>
      <c r="AL69">
        <f>IF(AE69&gt;AG69,1,0)</f>
        <v>0</v>
      </c>
      <c r="AM69">
        <f>IF(AE69&gt;AG69,1,0)</f>
        <v>0</v>
      </c>
      <c r="AN69">
        <f>1000*AE69+(AB69-AD69)*100+Y69-AA69</f>
        <v>0</v>
      </c>
      <c r="AZ69" s="84"/>
      <c r="BA69" s="84"/>
    </row>
    <row r="70" spans="2:53" ht="13.5" thickBot="1">
      <c r="B70" s="54"/>
      <c r="C70" s="78" t="s">
        <v>71</v>
      </c>
      <c r="D70" s="55"/>
      <c r="E70" s="56"/>
      <c r="F70" s="57"/>
      <c r="G70" s="58"/>
      <c r="H70" s="59"/>
      <c r="I70" s="59"/>
      <c r="J70" s="60"/>
      <c r="K70" s="61">
        <f>F73</f>
        <v>0</v>
      </c>
      <c r="L70" s="62" t="s">
        <v>19</v>
      </c>
      <c r="M70" s="63">
        <f>D73</f>
        <v>0</v>
      </c>
      <c r="N70" s="64">
        <f>IF(K70&lt;=M70,0,1)</f>
        <v>0</v>
      </c>
      <c r="O70" s="64">
        <f>IF(M70&lt;=K70,0,1)</f>
        <v>0</v>
      </c>
      <c r="P70" s="65"/>
      <c r="Q70" s="65"/>
      <c r="R70" s="45">
        <f>F76</f>
        <v>0</v>
      </c>
      <c r="S70" s="46" t="s">
        <v>19</v>
      </c>
      <c r="T70" s="47">
        <f>D76</f>
        <v>0</v>
      </c>
      <c r="U70" s="64">
        <f t="shared" si="20"/>
        <v>0</v>
      </c>
      <c r="V70" s="64">
        <f t="shared" si="21"/>
        <v>0</v>
      </c>
      <c r="W70" s="65"/>
      <c r="X70" s="65"/>
      <c r="Y70" s="66"/>
      <c r="Z70" s="67"/>
      <c r="AA70" s="68"/>
      <c r="AB70" s="69"/>
      <c r="AC70" s="67"/>
      <c r="AD70" s="68"/>
      <c r="AE70" s="70"/>
      <c r="AF70" s="70"/>
      <c r="AG70" s="70"/>
      <c r="AH70" s="71"/>
      <c r="AK70">
        <f>IF(AE69&lt;AG69,1,0)</f>
        <v>0</v>
      </c>
      <c r="AL70">
        <f>IF(AE69&lt;AG69,1,0)</f>
        <v>0</v>
      </c>
      <c r="AM70">
        <f>IF(AE69&lt;AG69,1,0)</f>
        <v>0</v>
      </c>
      <c r="AZ70" s="84"/>
      <c r="BA70" s="84"/>
    </row>
    <row r="71" spans="2:53" ht="12.75">
      <c r="B71" s="19"/>
      <c r="D71" s="27"/>
      <c r="E71" s="28" t="s">
        <v>19</v>
      </c>
      <c r="F71" s="73"/>
      <c r="G71" s="30">
        <f aca="true" t="shared" si="22" ref="G71:G76">IF(D71&lt;=F71,0,1)</f>
        <v>0</v>
      </c>
      <c r="H71" s="30">
        <f aca="true" t="shared" si="23" ref="H71:H76">IF(F71&lt;=D71,0,1)</f>
        <v>0</v>
      </c>
      <c r="I71" s="31">
        <f>SUM(G71:G73)</f>
        <v>0</v>
      </c>
      <c r="J71" s="31">
        <f>SUM(H71:H73)</f>
        <v>0</v>
      </c>
      <c r="K71" s="20"/>
      <c r="L71" s="21"/>
      <c r="M71" s="22"/>
      <c r="N71" s="23"/>
      <c r="O71" s="24"/>
      <c r="P71" s="25"/>
      <c r="Q71" s="26"/>
      <c r="R71" s="27">
        <f>M74</f>
        <v>0</v>
      </c>
      <c r="S71" s="28" t="s">
        <v>19</v>
      </c>
      <c r="T71" s="29">
        <f>K74</f>
        <v>0</v>
      </c>
      <c r="U71" s="30">
        <f t="shared" si="20"/>
        <v>0</v>
      </c>
      <c r="V71" s="30">
        <f t="shared" si="21"/>
        <v>0</v>
      </c>
      <c r="W71" s="31">
        <f>SUM(U71:U73)</f>
        <v>0</v>
      </c>
      <c r="X71" s="31">
        <f>SUM(V71:V73)</f>
        <v>0</v>
      </c>
      <c r="Y71" s="32"/>
      <c r="Z71" s="33"/>
      <c r="AA71" s="34"/>
      <c r="AB71" s="35"/>
      <c r="AC71" s="33"/>
      <c r="AD71" s="34"/>
      <c r="AE71" s="51"/>
      <c r="AF71" s="51"/>
      <c r="AG71" s="51"/>
      <c r="AH71" s="53"/>
      <c r="AJ71" t="str">
        <f>CONCATENATE(C72," - ",C75)</f>
        <v>Halmosi Dániel - Mosonyi Péter</v>
      </c>
      <c r="AO71" t="str">
        <f>CONCATENATE(C72,"-",C75)</f>
        <v>Halmosi Dániel-Mosonyi Péter</v>
      </c>
      <c r="AQ71">
        <f>AE72-AG72</f>
        <v>0</v>
      </c>
      <c r="AR71">
        <f>AB72-AD72</f>
        <v>0</v>
      </c>
      <c r="AS71">
        <f>Y72-AA72</f>
        <v>0</v>
      </c>
      <c r="AT71">
        <f>IF(AG72=0,1,0)</f>
        <v>1</v>
      </c>
      <c r="AU71">
        <f>IF(AG72=1,1,0)</f>
        <v>0</v>
      </c>
      <c r="AV71">
        <f>IF(AG72=2,1,0)</f>
        <v>0</v>
      </c>
      <c r="AW71">
        <f>IF(AV71=1,AT71,-999)</f>
        <v>-999</v>
      </c>
      <c r="AZ71" s="84"/>
      <c r="BA71" s="84"/>
    </row>
    <row r="72" spans="2:53" ht="12.75">
      <c r="B72" s="38" t="s">
        <v>9</v>
      </c>
      <c r="C72" t="s">
        <v>96</v>
      </c>
      <c r="D72" s="45"/>
      <c r="E72" s="46" t="s">
        <v>19</v>
      </c>
      <c r="F72" s="74"/>
      <c r="G72" s="48">
        <f t="shared" si="22"/>
        <v>0</v>
      </c>
      <c r="H72" s="48">
        <f t="shared" si="23"/>
        <v>0</v>
      </c>
      <c r="I72" s="49">
        <f>IF(I71&lt;=J71,0,1)</f>
        <v>0</v>
      </c>
      <c r="J72" s="49">
        <f>IF(J71&lt;=I71,0,1)</f>
        <v>0</v>
      </c>
      <c r="K72" s="39"/>
      <c r="L72" s="40"/>
      <c r="M72" s="41"/>
      <c r="N72" s="42"/>
      <c r="O72" s="43"/>
      <c r="P72" s="43"/>
      <c r="Q72" s="44"/>
      <c r="R72" s="45">
        <f>M75</f>
        <v>0</v>
      </c>
      <c r="S72" s="46" t="s">
        <v>19</v>
      </c>
      <c r="T72" s="47">
        <f>K75</f>
        <v>0</v>
      </c>
      <c r="U72" s="48">
        <f t="shared" si="20"/>
        <v>0</v>
      </c>
      <c r="V72" s="48">
        <f t="shared" si="21"/>
        <v>0</v>
      </c>
      <c r="W72" s="49">
        <f>IF(W71&lt;=X71,0,1)</f>
        <v>0</v>
      </c>
      <c r="X72" s="49">
        <f>IF(X71&lt;=W71,0,1)</f>
        <v>0</v>
      </c>
      <c r="Y72" s="50">
        <f>SUM(D71:D73,R71:R73,)</f>
        <v>0</v>
      </c>
      <c r="Z72" s="46" t="s">
        <v>19</v>
      </c>
      <c r="AA72" s="47">
        <f>SUM(F71:F73,T71:T73)</f>
        <v>0</v>
      </c>
      <c r="AB72" s="52">
        <f>SUM(I71,W71)</f>
        <v>0</v>
      </c>
      <c r="AC72" s="46" t="s">
        <v>19</v>
      </c>
      <c r="AD72" s="47">
        <f>J71+X71</f>
        <v>0</v>
      </c>
      <c r="AE72" s="52">
        <f>SUM(I72,P72,W72)</f>
        <v>0</v>
      </c>
      <c r="AF72" s="46" t="s">
        <v>19</v>
      </c>
      <c r="AG72" s="47">
        <f>SUM(J72,Q72,X72)</f>
        <v>0</v>
      </c>
      <c r="AH72" s="53">
        <f>IF(OR(AE72&gt;0,AG72&gt;0),RANK(AN72,AN69:$AO75,0),0)</f>
        <v>0</v>
      </c>
      <c r="AK72">
        <f>IF(AE72&gt;AG72,1,0)</f>
        <v>0</v>
      </c>
      <c r="AL72">
        <f>IF(AE72&gt;AG72,1,0)</f>
        <v>0</v>
      </c>
      <c r="AM72">
        <f>IF(AE72&gt;AG72,1,0)</f>
        <v>0</v>
      </c>
      <c r="AN72">
        <f>1000*AE72+(AB72-AD72)*100+Y72-AA72</f>
        <v>0</v>
      </c>
      <c r="AZ72" s="84"/>
      <c r="BA72" s="84"/>
    </row>
    <row r="73" spans="2:53" ht="13.5" thickBot="1">
      <c r="B73" s="54"/>
      <c r="C73" s="84" t="s">
        <v>76</v>
      </c>
      <c r="D73" s="61"/>
      <c r="E73" s="62" t="s">
        <v>19</v>
      </c>
      <c r="F73" s="75"/>
      <c r="G73" s="64">
        <f t="shared" si="22"/>
        <v>0</v>
      </c>
      <c r="H73" s="64">
        <f t="shared" si="23"/>
        <v>0</v>
      </c>
      <c r="I73" s="65"/>
      <c r="J73" s="65"/>
      <c r="K73" s="55"/>
      <c r="L73" s="56"/>
      <c r="M73" s="57"/>
      <c r="N73" s="58"/>
      <c r="O73" s="59"/>
      <c r="P73" s="59"/>
      <c r="Q73" s="60"/>
      <c r="R73" s="61">
        <f>M76</f>
        <v>0</v>
      </c>
      <c r="S73" s="62" t="s">
        <v>19</v>
      </c>
      <c r="T73" s="63">
        <f>K76</f>
        <v>0</v>
      </c>
      <c r="U73" s="64">
        <f t="shared" si="20"/>
        <v>0</v>
      </c>
      <c r="V73" s="64">
        <f t="shared" si="21"/>
        <v>0</v>
      </c>
      <c r="W73" s="65"/>
      <c r="X73" s="65"/>
      <c r="Y73" s="66"/>
      <c r="Z73" s="67"/>
      <c r="AA73" s="68"/>
      <c r="AB73" s="76"/>
      <c r="AC73" s="67"/>
      <c r="AD73" s="68"/>
      <c r="AE73" s="70"/>
      <c r="AF73" s="70"/>
      <c r="AG73" s="70"/>
      <c r="AH73" s="71"/>
      <c r="AK73">
        <f>IF(AE72&lt;AG72,1,0)</f>
        <v>0</v>
      </c>
      <c r="AL73">
        <f>IF(AE72&lt;AG72,1,0)</f>
        <v>0</v>
      </c>
      <c r="AM73">
        <f>IF(AE72&lt;AG72,1,0)</f>
        <v>0</v>
      </c>
      <c r="AZ73" s="84"/>
      <c r="BA73" s="84"/>
    </row>
    <row r="74" spans="2:53" ht="12.75">
      <c r="B74" s="19"/>
      <c r="C74" s="19"/>
      <c r="D74" s="27"/>
      <c r="E74" s="28" t="s">
        <v>19</v>
      </c>
      <c r="F74" s="73"/>
      <c r="G74" s="30">
        <f t="shared" si="22"/>
        <v>0</v>
      </c>
      <c r="H74" s="30">
        <f t="shared" si="23"/>
        <v>0</v>
      </c>
      <c r="I74" s="31">
        <f>SUM(G74:G76)</f>
        <v>0</v>
      </c>
      <c r="J74" s="31">
        <f>SUM(H74:H76)</f>
        <v>0</v>
      </c>
      <c r="K74" s="27"/>
      <c r="L74" s="28" t="s">
        <v>19</v>
      </c>
      <c r="M74" s="73"/>
      <c r="N74" s="30">
        <f>IF(K74&lt;=M74,0,1)</f>
        <v>0</v>
      </c>
      <c r="O74" s="30">
        <f>IF(M74&lt;=K74,0,1)</f>
        <v>0</v>
      </c>
      <c r="P74" s="31">
        <f>SUM(N74:N76)</f>
        <v>0</v>
      </c>
      <c r="Q74" s="31">
        <f>SUM(O74:O76)</f>
        <v>0</v>
      </c>
      <c r="R74" s="20"/>
      <c r="S74" s="21"/>
      <c r="T74" s="22"/>
      <c r="U74" s="23"/>
      <c r="V74" s="24"/>
      <c r="W74" s="25"/>
      <c r="X74" s="26"/>
      <c r="Y74" s="32"/>
      <c r="Z74" s="33"/>
      <c r="AA74" s="34"/>
      <c r="AB74" s="35"/>
      <c r="AC74" s="33"/>
      <c r="AD74" s="34"/>
      <c r="AE74" s="51"/>
      <c r="AF74" s="51"/>
      <c r="AG74" s="51"/>
      <c r="AH74" s="53"/>
      <c r="AJ74" t="e">
        <f>CONCATENATE(#REF!," - ",C76)</f>
        <v>#REF!</v>
      </c>
      <c r="AO74" t="e">
        <f>CONCATENATE(#REF!,"-",C76)</f>
        <v>#REF!</v>
      </c>
      <c r="AQ74">
        <f>AE75-AG75</f>
        <v>0</v>
      </c>
      <c r="AR74">
        <f>AB75-AD75</f>
        <v>0</v>
      </c>
      <c r="AS74">
        <f>Y75-AA75</f>
        <v>0</v>
      </c>
      <c r="AT74">
        <f>IF(AG75=0,1,0)</f>
        <v>1</v>
      </c>
      <c r="AU74">
        <f>IF(AG75=1,1,0)</f>
        <v>0</v>
      </c>
      <c r="AV74">
        <f>IF(AG75=2,1,0)</f>
        <v>0</v>
      </c>
      <c r="AW74">
        <f>IF(AV74=1,AT74,-999)</f>
        <v>-999</v>
      </c>
      <c r="AZ74" s="84"/>
      <c r="BA74" s="84"/>
    </row>
    <row r="75" spans="2:53" ht="12.75">
      <c r="B75" s="38" t="s">
        <v>10</v>
      </c>
      <c r="C75" t="s">
        <v>95</v>
      </c>
      <c r="D75" s="45"/>
      <c r="E75" s="46" t="s">
        <v>19</v>
      </c>
      <c r="F75" s="74"/>
      <c r="G75" s="48">
        <f t="shared" si="22"/>
        <v>0</v>
      </c>
      <c r="H75" s="48">
        <f t="shared" si="23"/>
        <v>0</v>
      </c>
      <c r="I75" s="49">
        <f>IF(I74&lt;=J74,0,1)</f>
        <v>0</v>
      </c>
      <c r="J75" s="49">
        <f>IF(J74&lt;=I74,0,1)</f>
        <v>0</v>
      </c>
      <c r="K75" s="45"/>
      <c r="L75" s="46" t="s">
        <v>19</v>
      </c>
      <c r="M75" s="74"/>
      <c r="N75" s="48">
        <f>IF(K75&lt;=M75,0,1)</f>
        <v>0</v>
      </c>
      <c r="O75" s="48">
        <f>IF(M75&lt;=K75,0,1)</f>
        <v>0</v>
      </c>
      <c r="P75" s="49">
        <f>IF(P74&lt;=Q74,0,1)</f>
        <v>0</v>
      </c>
      <c r="Q75" s="49">
        <f>IF(Q74&lt;=P74,0,1)</f>
        <v>0</v>
      </c>
      <c r="R75" s="39"/>
      <c r="S75" s="40"/>
      <c r="T75" s="41"/>
      <c r="U75" s="42"/>
      <c r="V75" s="43"/>
      <c r="W75" s="43"/>
      <c r="X75" s="44"/>
      <c r="Y75" s="50">
        <f>SUM(D74:D76,K74:K76,)</f>
        <v>0</v>
      </c>
      <c r="Z75" s="46" t="s">
        <v>19</v>
      </c>
      <c r="AA75" s="47">
        <f>SUM(F74:F76,M74:M76)</f>
        <v>0</v>
      </c>
      <c r="AB75" s="52">
        <f>SUM(I74,P74)</f>
        <v>0</v>
      </c>
      <c r="AC75" s="46" t="s">
        <v>19</v>
      </c>
      <c r="AD75" s="47">
        <f>J74+Q74</f>
        <v>0</v>
      </c>
      <c r="AE75" s="52">
        <f>SUM(I75,P75,W75)</f>
        <v>0</v>
      </c>
      <c r="AF75" s="46" t="s">
        <v>19</v>
      </c>
      <c r="AG75" s="47">
        <f>SUM(J75,Q75,X75)</f>
        <v>0</v>
      </c>
      <c r="AH75" s="53">
        <f>IF(OR(AE75&gt;0,AG75&gt;0),RANK(AN75,AN69:$AO75,0),0)</f>
        <v>0</v>
      </c>
      <c r="AK75">
        <f>IF(AE75&gt;AG75,1,0)</f>
        <v>0</v>
      </c>
      <c r="AL75">
        <f>IF(AE75&gt;AG75,1,0)</f>
        <v>0</v>
      </c>
      <c r="AM75">
        <f>IF(AE75&gt;AG75,1,0)</f>
        <v>0</v>
      </c>
      <c r="AN75">
        <f>1000*AE75+(AB75-AD75)*100+Y75-AA75</f>
        <v>0</v>
      </c>
      <c r="AW75" t="s">
        <v>20</v>
      </c>
      <c r="AZ75" s="84"/>
      <c r="BA75" s="84"/>
    </row>
    <row r="76" spans="2:53" ht="13.5" thickBot="1">
      <c r="B76" s="77"/>
      <c r="C76" s="78" t="s">
        <v>40</v>
      </c>
      <c r="D76" s="61"/>
      <c r="E76" s="62" t="s">
        <v>19</v>
      </c>
      <c r="F76" s="75"/>
      <c r="G76" s="64">
        <f t="shared" si="22"/>
        <v>0</v>
      </c>
      <c r="H76" s="64">
        <f t="shared" si="23"/>
        <v>0</v>
      </c>
      <c r="I76" s="65"/>
      <c r="J76" s="65"/>
      <c r="K76" s="61"/>
      <c r="L76" s="62" t="s">
        <v>19</v>
      </c>
      <c r="M76" s="75"/>
      <c r="N76" s="64">
        <f>IF(K76&lt;=M76,0,1)</f>
        <v>0</v>
      </c>
      <c r="O76" s="64">
        <f>IF(M76&lt;=K76,0,1)</f>
        <v>0</v>
      </c>
      <c r="P76" s="65"/>
      <c r="Q76" s="65"/>
      <c r="R76" s="55"/>
      <c r="S76" s="56"/>
      <c r="T76" s="57"/>
      <c r="U76" s="58"/>
      <c r="V76" s="59"/>
      <c r="W76" s="59"/>
      <c r="X76" s="60"/>
      <c r="Y76" s="66"/>
      <c r="Z76" s="67"/>
      <c r="AA76" s="68"/>
      <c r="AB76" s="69"/>
      <c r="AC76" s="67"/>
      <c r="AD76" s="68"/>
      <c r="AE76" s="70"/>
      <c r="AF76" s="70"/>
      <c r="AG76" s="70"/>
      <c r="AH76" s="71"/>
      <c r="AK76">
        <f>IF(AE75&gt;AG75,1,0)</f>
        <v>0</v>
      </c>
      <c r="AL76">
        <f>IF(AE75&gt;AG75,1,0)</f>
        <v>0</v>
      </c>
      <c r="AM76">
        <f>IF(AE75&gt;AG75,1,0)</f>
        <v>0</v>
      </c>
      <c r="AZ76" s="84"/>
      <c r="BA76" s="84"/>
    </row>
    <row r="77" spans="3:53" ht="15" customHeight="1">
      <c r="C77" s="131"/>
      <c r="AZ77" s="84"/>
      <c r="BA77" s="84"/>
    </row>
    <row r="78" spans="3:53" ht="15" customHeight="1">
      <c r="C78" s="131"/>
      <c r="AZ78" s="84"/>
      <c r="BA78" s="84"/>
    </row>
    <row r="79" spans="3:53" ht="15" customHeight="1" thickBot="1">
      <c r="C79" s="131"/>
      <c r="AK79" t="s">
        <v>0</v>
      </c>
      <c r="AN79" t="s">
        <v>1</v>
      </c>
      <c r="AZ79" s="84"/>
      <c r="BA79" s="84"/>
    </row>
    <row r="80" spans="1:53" ht="15" thickBot="1">
      <c r="A80" s="2"/>
      <c r="B80" s="3" t="s">
        <v>2</v>
      </c>
      <c r="C80" s="4" t="s">
        <v>21</v>
      </c>
      <c r="D80" s="5"/>
      <c r="E80" s="6" t="str">
        <f>B82</f>
        <v>A</v>
      </c>
      <c r="F80" s="7"/>
      <c r="G80" s="8"/>
      <c r="H80" s="8"/>
      <c r="I80" s="8"/>
      <c r="J80" s="8"/>
      <c r="K80" s="5"/>
      <c r="L80" s="9" t="str">
        <f>B85</f>
        <v>B</v>
      </c>
      <c r="M80" s="10"/>
      <c r="N80" s="11"/>
      <c r="O80" s="11"/>
      <c r="P80" s="11"/>
      <c r="Q80" s="11"/>
      <c r="R80" s="12"/>
      <c r="S80" s="9" t="str">
        <f>B88</f>
        <v>C</v>
      </c>
      <c r="T80" s="10"/>
      <c r="U80" s="11"/>
      <c r="V80" s="11"/>
      <c r="W80" s="11"/>
      <c r="X80" s="11"/>
      <c r="Y80" s="13"/>
      <c r="Z80" s="14" t="s">
        <v>4</v>
      </c>
      <c r="AA80" s="10"/>
      <c r="AB80" s="12"/>
      <c r="AC80" s="14" t="s">
        <v>5</v>
      </c>
      <c r="AD80" s="10"/>
      <c r="AE80" s="11"/>
      <c r="AF80" s="14" t="s">
        <v>6</v>
      </c>
      <c r="AG80" s="10"/>
      <c r="AH80" s="15" t="s">
        <v>7</v>
      </c>
      <c r="AJ80" s="16"/>
      <c r="AK80" s="16" t="s">
        <v>8</v>
      </c>
      <c r="AL80" s="16" t="s">
        <v>9</v>
      </c>
      <c r="AM80" s="16" t="s">
        <v>10</v>
      </c>
      <c r="AN80" s="16"/>
      <c r="AO80" s="16" t="s">
        <v>11</v>
      </c>
      <c r="AP80" s="16"/>
      <c r="AQ80" s="16" t="s">
        <v>12</v>
      </c>
      <c r="AR80" s="16" t="s">
        <v>13</v>
      </c>
      <c r="AS80" s="16" t="s">
        <v>14</v>
      </c>
      <c r="AT80" s="16" t="s">
        <v>15</v>
      </c>
      <c r="AU80" s="16" t="s">
        <v>16</v>
      </c>
      <c r="AV80" s="16" t="s">
        <v>17</v>
      </c>
      <c r="AW80" s="16" t="s">
        <v>18</v>
      </c>
      <c r="AZ80" s="84"/>
      <c r="BA80" s="84"/>
    </row>
    <row r="81" spans="2:53" ht="12.75">
      <c r="B81" s="18"/>
      <c r="C81" s="19"/>
      <c r="D81" s="20"/>
      <c r="E81" s="21"/>
      <c r="F81" s="22"/>
      <c r="G81" s="23"/>
      <c r="H81" s="24"/>
      <c r="I81" s="25"/>
      <c r="J81" s="26"/>
      <c r="K81" s="27">
        <f>F84</f>
        <v>0</v>
      </c>
      <c r="L81" s="28" t="s">
        <v>19</v>
      </c>
      <c r="M81" s="29">
        <f>D84</f>
        <v>0</v>
      </c>
      <c r="N81" s="30">
        <f>IF(K81&lt;=M81,0,1)</f>
        <v>0</v>
      </c>
      <c r="O81" s="30">
        <f>IF(M81&lt;=K81,0,1)</f>
        <v>0</v>
      </c>
      <c r="P81" s="31">
        <f>SUM(N81:N83)</f>
        <v>0</v>
      </c>
      <c r="Q81" s="31">
        <f>SUM(O81:O83)</f>
        <v>0</v>
      </c>
      <c r="R81" s="27">
        <f>F87</f>
        <v>0</v>
      </c>
      <c r="S81" s="28" t="s">
        <v>19</v>
      </c>
      <c r="T81" s="29">
        <f>D87</f>
        <v>0</v>
      </c>
      <c r="U81" s="30">
        <f aca="true" t="shared" si="24" ref="U81:U86">IF(R81&lt;=T81,0,1)</f>
        <v>0</v>
      </c>
      <c r="V81" s="30">
        <f aca="true" t="shared" si="25" ref="V81:V86">IF(T81&lt;=R81,0,1)</f>
        <v>0</v>
      </c>
      <c r="W81" s="31">
        <f>SUM(U81:U83)</f>
        <v>0</v>
      </c>
      <c r="X81" s="31">
        <f>SUM(V81:V83)</f>
        <v>0</v>
      </c>
      <c r="Y81" s="32"/>
      <c r="Z81" s="33"/>
      <c r="AA81" s="34"/>
      <c r="AB81" s="35"/>
      <c r="AC81" s="33"/>
      <c r="AD81" s="34"/>
      <c r="AE81" s="36"/>
      <c r="AF81" s="36"/>
      <c r="AG81" s="36"/>
      <c r="AH81" s="37"/>
      <c r="AJ81" t="e">
        <f>CONCATENATE(#REF!," - ",C83)</f>
        <v>#REF!</v>
      </c>
      <c r="AO81" t="e">
        <f>CONCATENATE(#REF!,"-",C83)</f>
        <v>#REF!</v>
      </c>
      <c r="AQ81">
        <f>AE82-AG82</f>
        <v>0</v>
      </c>
      <c r="AR81">
        <f>AB82-AD82</f>
        <v>0</v>
      </c>
      <c r="AS81">
        <f>Y82-AA82</f>
        <v>0</v>
      </c>
      <c r="AT81">
        <f>IF(AG82=0,1,0)</f>
        <v>1</v>
      </c>
      <c r="AU81">
        <f>IF(AG82=1,1,0)</f>
        <v>0</v>
      </c>
      <c r="AV81">
        <f>IF(AG82=2,1,0)</f>
        <v>0</v>
      </c>
      <c r="AW81">
        <f>IF(AV81=1,AT81,-999)</f>
        <v>-999</v>
      </c>
      <c r="AZ81" s="84"/>
      <c r="BA81" s="84"/>
    </row>
    <row r="82" spans="2:53" ht="12.75">
      <c r="B82" s="38" t="s">
        <v>8</v>
      </c>
      <c r="C82" t="s">
        <v>94</v>
      </c>
      <c r="D82" s="39"/>
      <c r="E82" s="40"/>
      <c r="F82" s="41"/>
      <c r="G82" s="42"/>
      <c r="H82" s="43"/>
      <c r="I82" s="43"/>
      <c r="J82" s="44"/>
      <c r="K82" s="45">
        <f>F85</f>
        <v>0</v>
      </c>
      <c r="L82" s="46" t="s">
        <v>19</v>
      </c>
      <c r="M82" s="47">
        <f>D85</f>
        <v>0</v>
      </c>
      <c r="N82" s="48">
        <f>IF(K82&lt;=M82,0,1)</f>
        <v>0</v>
      </c>
      <c r="O82" s="48">
        <f>IF(M82&lt;=K82,0,1)</f>
        <v>0</v>
      </c>
      <c r="P82" s="49">
        <f>IF(P81&lt;=Q81,0,1)</f>
        <v>0</v>
      </c>
      <c r="Q82" s="49">
        <f>IF(Q81&lt;=P81,0,1)</f>
        <v>0</v>
      </c>
      <c r="R82" s="45">
        <f>F88</f>
        <v>0</v>
      </c>
      <c r="S82" s="46" t="s">
        <v>19</v>
      </c>
      <c r="T82" s="47">
        <f>D88</f>
        <v>0</v>
      </c>
      <c r="U82" s="48">
        <f t="shared" si="24"/>
        <v>0</v>
      </c>
      <c r="V82" s="48">
        <f t="shared" si="25"/>
        <v>0</v>
      </c>
      <c r="W82" s="49">
        <f>IF(W81&lt;=X81,0,1)</f>
        <v>0</v>
      </c>
      <c r="X82" s="49">
        <f>IF(X81&lt;=W81,0,1)</f>
        <v>0</v>
      </c>
      <c r="Y82" s="50">
        <f>SUM(K81:K83,R81:R83)</f>
        <v>0</v>
      </c>
      <c r="Z82" s="46" t="s">
        <v>19</v>
      </c>
      <c r="AA82" s="51">
        <f>SUM(M81:M83,T81:T83)</f>
        <v>0</v>
      </c>
      <c r="AB82" s="52">
        <f>SUM(P81,W81)</f>
        <v>0</v>
      </c>
      <c r="AC82" s="46" t="s">
        <v>19</v>
      </c>
      <c r="AD82" s="47">
        <f>Q81+X81</f>
        <v>0</v>
      </c>
      <c r="AE82" s="52">
        <f>SUM(I82,P82,W82)</f>
        <v>0</v>
      </c>
      <c r="AF82" s="46" t="s">
        <v>19</v>
      </c>
      <c r="AG82" s="47">
        <f>SUM(J82,Q82,X82)</f>
        <v>0</v>
      </c>
      <c r="AH82" s="53">
        <f>IF(OR(AE82&gt;0,AG82&gt;0),RANK(AN82,AN82:$AO88,0),0)</f>
        <v>0</v>
      </c>
      <c r="AK82">
        <f>IF(AE82&gt;AG82,1,0)</f>
        <v>0</v>
      </c>
      <c r="AL82">
        <f>IF(AE82&gt;AG82,1,0)</f>
        <v>0</v>
      </c>
      <c r="AM82">
        <f>IF(AE82&gt;AG82,1,0)</f>
        <v>0</v>
      </c>
      <c r="AN82">
        <f>1000*AE82+(AB82-AD82)*100+Y82-AA82</f>
        <v>0</v>
      </c>
      <c r="AZ82" s="84"/>
      <c r="BA82" s="84"/>
    </row>
    <row r="83" spans="2:53" ht="13.5" thickBot="1">
      <c r="B83" s="54"/>
      <c r="C83" s="78" t="s">
        <v>162</v>
      </c>
      <c r="D83" s="55"/>
      <c r="E83" s="56"/>
      <c r="F83" s="57"/>
      <c r="G83" s="58"/>
      <c r="H83" s="59"/>
      <c r="I83" s="59"/>
      <c r="J83" s="60"/>
      <c r="K83" s="61">
        <f>F86</f>
        <v>0</v>
      </c>
      <c r="L83" s="62" t="s">
        <v>19</v>
      </c>
      <c r="M83" s="63">
        <f>D86</f>
        <v>0</v>
      </c>
      <c r="N83" s="64">
        <f>IF(K83&lt;=M83,0,1)</f>
        <v>0</v>
      </c>
      <c r="O83" s="64">
        <f>IF(M83&lt;=K83,0,1)</f>
        <v>0</v>
      </c>
      <c r="P83" s="65"/>
      <c r="Q83" s="65"/>
      <c r="R83" s="45">
        <f>F89</f>
        <v>0</v>
      </c>
      <c r="S83" s="46" t="s">
        <v>19</v>
      </c>
      <c r="T83" s="47">
        <f>D89</f>
        <v>0</v>
      </c>
      <c r="U83" s="64">
        <f t="shared" si="24"/>
        <v>0</v>
      </c>
      <c r="V83" s="64">
        <f t="shared" si="25"/>
        <v>0</v>
      </c>
      <c r="W83" s="65"/>
      <c r="X83" s="65"/>
      <c r="Y83" s="66"/>
      <c r="Z83" s="67"/>
      <c r="AA83" s="68"/>
      <c r="AB83" s="69"/>
      <c r="AC83" s="67"/>
      <c r="AD83" s="68"/>
      <c r="AE83" s="70"/>
      <c r="AF83" s="70"/>
      <c r="AG83" s="70"/>
      <c r="AH83" s="71"/>
      <c r="AK83">
        <f>IF(AE82&lt;AG82,1,0)</f>
        <v>0</v>
      </c>
      <c r="AL83">
        <f>IF(AE82&lt;AG82,1,0)</f>
        <v>0</v>
      </c>
      <c r="AM83">
        <f>IF(AE82&lt;AG82,1,0)</f>
        <v>0</v>
      </c>
      <c r="AZ83" s="84"/>
      <c r="BA83" s="84"/>
    </row>
    <row r="84" spans="2:53" ht="12.75">
      <c r="B84" s="19"/>
      <c r="C84" s="84"/>
      <c r="D84" s="27"/>
      <c r="E84" s="28" t="s">
        <v>19</v>
      </c>
      <c r="F84" s="73"/>
      <c r="G84" s="30">
        <f aca="true" t="shared" si="26" ref="G84:G89">IF(D84&lt;=F84,0,1)</f>
        <v>0</v>
      </c>
      <c r="H84" s="30">
        <f aca="true" t="shared" si="27" ref="H84:H89">IF(F84&lt;=D84,0,1)</f>
        <v>0</v>
      </c>
      <c r="I84" s="31">
        <f>SUM(G84:G86)</f>
        <v>0</v>
      </c>
      <c r="J84" s="31">
        <f>SUM(H84:H86)</f>
        <v>0</v>
      </c>
      <c r="K84" s="20"/>
      <c r="L84" s="21"/>
      <c r="M84" s="22"/>
      <c r="N84" s="23"/>
      <c r="O84" s="24"/>
      <c r="P84" s="25"/>
      <c r="Q84" s="26"/>
      <c r="R84" s="27">
        <f>M87</f>
        <v>0</v>
      </c>
      <c r="S84" s="28" t="s">
        <v>19</v>
      </c>
      <c r="T84" s="29">
        <f>K87</f>
        <v>0</v>
      </c>
      <c r="U84" s="30">
        <f t="shared" si="24"/>
        <v>0</v>
      </c>
      <c r="V84" s="30">
        <f t="shared" si="25"/>
        <v>0</v>
      </c>
      <c r="W84" s="31">
        <f>SUM(U84:U86)</f>
        <v>0</v>
      </c>
      <c r="X84" s="31">
        <f>SUM(V84:V86)</f>
        <v>0</v>
      </c>
      <c r="Y84" s="32"/>
      <c r="Z84" s="33"/>
      <c r="AA84" s="34"/>
      <c r="AB84" s="35"/>
      <c r="AC84" s="33"/>
      <c r="AD84" s="34"/>
      <c r="AE84" s="51"/>
      <c r="AF84" s="51"/>
      <c r="AG84" s="51"/>
      <c r="AH84" s="53"/>
      <c r="AJ84" t="str">
        <f>CONCATENATE(C85," - ",C88)</f>
        <v>Csécsei Máté - Toronyai Benedek</v>
      </c>
      <c r="AO84" t="str">
        <f>CONCATENATE(C85,"-",C88)</f>
        <v>Csécsei Máté-Toronyai Benedek</v>
      </c>
      <c r="AQ84">
        <f>AE85-AG85</f>
        <v>0</v>
      </c>
      <c r="AR84">
        <f>AB85-AD85</f>
        <v>0</v>
      </c>
      <c r="AS84">
        <f>Y85-AA85</f>
        <v>0</v>
      </c>
      <c r="AT84">
        <f>IF(AG85=0,1,0)</f>
        <v>1</v>
      </c>
      <c r="AU84">
        <f>IF(AG85=1,1,0)</f>
        <v>0</v>
      </c>
      <c r="AV84">
        <f>IF(AG85=2,1,0)</f>
        <v>0</v>
      </c>
      <c r="AW84">
        <f>IF(AV84=1,AT84,-999)</f>
        <v>-999</v>
      </c>
      <c r="AZ84" s="84"/>
      <c r="BA84" s="84"/>
    </row>
    <row r="85" spans="2:53" ht="12.75">
      <c r="B85" s="38" t="s">
        <v>9</v>
      </c>
      <c r="C85" t="s">
        <v>93</v>
      </c>
      <c r="D85" s="45"/>
      <c r="E85" s="46" t="s">
        <v>19</v>
      </c>
      <c r="F85" s="74"/>
      <c r="G85" s="48">
        <f t="shared" si="26"/>
        <v>0</v>
      </c>
      <c r="H85" s="48">
        <f t="shared" si="27"/>
        <v>0</v>
      </c>
      <c r="I85" s="49">
        <f>IF(I84&lt;=J84,0,1)</f>
        <v>0</v>
      </c>
      <c r="J85" s="49">
        <f>IF(J84&lt;=I84,0,1)</f>
        <v>0</v>
      </c>
      <c r="K85" s="39"/>
      <c r="L85" s="40"/>
      <c r="M85" s="41"/>
      <c r="N85" s="42"/>
      <c r="O85" s="43"/>
      <c r="P85" s="43"/>
      <c r="Q85" s="44"/>
      <c r="R85" s="45">
        <f>M88</f>
        <v>0</v>
      </c>
      <c r="S85" s="46" t="s">
        <v>19</v>
      </c>
      <c r="T85" s="47">
        <f>K88</f>
        <v>0</v>
      </c>
      <c r="U85" s="48">
        <f t="shared" si="24"/>
        <v>0</v>
      </c>
      <c r="V85" s="48">
        <f t="shared" si="25"/>
        <v>0</v>
      </c>
      <c r="W85" s="49">
        <f>IF(W84&lt;=X84,0,1)</f>
        <v>0</v>
      </c>
      <c r="X85" s="49">
        <f>IF(X84&lt;=W84,0,1)</f>
        <v>0</v>
      </c>
      <c r="Y85" s="50">
        <f>SUM(D84:D86,R84:R86)</f>
        <v>0</v>
      </c>
      <c r="Z85" s="46" t="s">
        <v>19</v>
      </c>
      <c r="AA85" s="51">
        <f>SUM(F84:F86,T84:T86)</f>
        <v>0</v>
      </c>
      <c r="AB85" s="52">
        <f>SUM(I84,W84)</f>
        <v>0</v>
      </c>
      <c r="AC85" s="46" t="s">
        <v>19</v>
      </c>
      <c r="AD85" s="47">
        <f>J84+X84</f>
        <v>0</v>
      </c>
      <c r="AE85" s="52">
        <f>SUM(I85,P85,W85)</f>
        <v>0</v>
      </c>
      <c r="AF85" s="46" t="s">
        <v>19</v>
      </c>
      <c r="AG85" s="47">
        <f>SUM(J85,Q85,X85)</f>
        <v>0</v>
      </c>
      <c r="AH85" s="53">
        <f>IF(OR(AE85&gt;0,AG85&gt;0),RANK(AN85,AN82:$AO88,0),0)</f>
        <v>0</v>
      </c>
      <c r="AK85">
        <f>IF(AE85&gt;AG85,1,0)</f>
        <v>0</v>
      </c>
      <c r="AL85">
        <f>IF(AE85&gt;AG85,1,0)</f>
        <v>0</v>
      </c>
      <c r="AM85">
        <f>IF(AE85&gt;AG85,1,0)</f>
        <v>0</v>
      </c>
      <c r="AN85">
        <f>1000*AE85+(AB85-AD85)*100+Y85-AA85</f>
        <v>0</v>
      </c>
      <c r="AZ85" s="84"/>
      <c r="BA85" s="84"/>
    </row>
    <row r="86" spans="2:53" ht="13.5" thickBot="1">
      <c r="B86" s="54"/>
      <c r="C86" s="84" t="s">
        <v>76</v>
      </c>
      <c r="D86" s="61"/>
      <c r="E86" s="62" t="s">
        <v>19</v>
      </c>
      <c r="F86" s="75"/>
      <c r="G86" s="64">
        <f t="shared" si="26"/>
        <v>0</v>
      </c>
      <c r="H86" s="64">
        <f t="shared" si="27"/>
        <v>0</v>
      </c>
      <c r="I86" s="65"/>
      <c r="J86" s="65"/>
      <c r="K86" s="55"/>
      <c r="L86" s="56"/>
      <c r="M86" s="57"/>
      <c r="N86" s="58"/>
      <c r="O86" s="59"/>
      <c r="P86" s="59"/>
      <c r="Q86" s="60"/>
      <c r="R86" s="61">
        <f>M89</f>
        <v>0</v>
      </c>
      <c r="S86" s="62" t="s">
        <v>19</v>
      </c>
      <c r="T86" s="63">
        <f>K89</f>
        <v>0</v>
      </c>
      <c r="U86" s="64">
        <f t="shared" si="24"/>
        <v>0</v>
      </c>
      <c r="V86" s="64">
        <f t="shared" si="25"/>
        <v>0</v>
      </c>
      <c r="W86" s="65"/>
      <c r="X86" s="65"/>
      <c r="Y86" s="66"/>
      <c r="Z86" s="67"/>
      <c r="AA86" s="68"/>
      <c r="AB86" s="76"/>
      <c r="AC86" s="67"/>
      <c r="AD86" s="68"/>
      <c r="AE86" s="70"/>
      <c r="AF86" s="70"/>
      <c r="AG86" s="70"/>
      <c r="AH86" s="71"/>
      <c r="AK86">
        <f>IF(AE85&lt;AG85,1,0)</f>
        <v>0</v>
      </c>
      <c r="AL86">
        <f>IF(AE85&lt;AG85,1,0)</f>
        <v>0</v>
      </c>
      <c r="AM86">
        <f>IF(AE85&lt;AG85,1,0)</f>
        <v>0</v>
      </c>
      <c r="AZ86" s="84"/>
      <c r="BA86" s="84"/>
    </row>
    <row r="87" spans="2:53" ht="12.75">
      <c r="B87" s="19"/>
      <c r="C87" s="19"/>
      <c r="D87" s="27"/>
      <c r="E87" s="28" t="s">
        <v>19</v>
      </c>
      <c r="F87" s="73"/>
      <c r="G87" s="30">
        <f t="shared" si="26"/>
        <v>0</v>
      </c>
      <c r="H87" s="30">
        <f t="shared" si="27"/>
        <v>0</v>
      </c>
      <c r="I87" s="31">
        <f>SUM(G87:G89)</f>
        <v>0</v>
      </c>
      <c r="J87" s="31">
        <f>SUM(H87:H89)</f>
        <v>0</v>
      </c>
      <c r="K87" s="27"/>
      <c r="L87" s="28" t="s">
        <v>19</v>
      </c>
      <c r="M87" s="73"/>
      <c r="N87" s="30">
        <f>IF(K87&lt;=M87,0,1)</f>
        <v>0</v>
      </c>
      <c r="O87" s="30">
        <f>IF(M87&lt;=K87,0,1)</f>
        <v>0</v>
      </c>
      <c r="P87" s="31">
        <f>SUM(N87:N89)</f>
        <v>0</v>
      </c>
      <c r="Q87" s="31">
        <f>SUM(O87:O89)</f>
        <v>0</v>
      </c>
      <c r="R87" s="20"/>
      <c r="S87" s="21"/>
      <c r="T87" s="22"/>
      <c r="U87" s="23"/>
      <c r="V87" s="24"/>
      <c r="W87" s="25"/>
      <c r="X87" s="26"/>
      <c r="Y87" s="32"/>
      <c r="Z87" s="33"/>
      <c r="AA87" s="34"/>
      <c r="AB87" s="35"/>
      <c r="AC87" s="33"/>
      <c r="AD87" s="34"/>
      <c r="AE87" s="51"/>
      <c r="AF87" s="51"/>
      <c r="AG87" s="51"/>
      <c r="AH87" s="53"/>
      <c r="AJ87" t="e">
        <f>CONCATENATE(#REF!," - ",C89)</f>
        <v>#REF!</v>
      </c>
      <c r="AO87" t="e">
        <f>CONCATENATE(#REF!,"-",C89)</f>
        <v>#REF!</v>
      </c>
      <c r="AQ87">
        <f>AE88-AG88</f>
        <v>0</v>
      </c>
      <c r="AR87">
        <f>AB88-AD88</f>
        <v>0</v>
      </c>
      <c r="AS87">
        <f>Y88-AA88</f>
        <v>0</v>
      </c>
      <c r="AT87">
        <f>IF(AG88=0,1,0)</f>
        <v>1</v>
      </c>
      <c r="AU87">
        <f>IF(AG88=1,1,0)</f>
        <v>0</v>
      </c>
      <c r="AV87">
        <f>IF(AG88=2,1,0)</f>
        <v>0</v>
      </c>
      <c r="AW87">
        <f>IF(AV87=1,AT87,-999)</f>
        <v>-999</v>
      </c>
      <c r="AZ87" s="84"/>
      <c r="BA87" s="84"/>
    </row>
    <row r="88" spans="2:53" ht="12.75">
      <c r="B88" s="38" t="s">
        <v>10</v>
      </c>
      <c r="C88" t="s">
        <v>163</v>
      </c>
      <c r="D88" s="45"/>
      <c r="E88" s="46" t="s">
        <v>19</v>
      </c>
      <c r="F88" s="74"/>
      <c r="G88" s="48">
        <f t="shared" si="26"/>
        <v>0</v>
      </c>
      <c r="H88" s="48">
        <f t="shared" si="27"/>
        <v>0</v>
      </c>
      <c r="I88" s="49">
        <f>IF(I87&lt;=J87,0,1)</f>
        <v>0</v>
      </c>
      <c r="J88" s="49">
        <f>IF(J87&lt;=I87,0,1)</f>
        <v>0</v>
      </c>
      <c r="K88" s="45"/>
      <c r="L88" s="46" t="s">
        <v>19</v>
      </c>
      <c r="M88" s="74"/>
      <c r="N88" s="48">
        <f>IF(K88&lt;=M88,0,1)</f>
        <v>0</v>
      </c>
      <c r="O88" s="48">
        <f>IF(M88&lt;=K88,0,1)</f>
        <v>0</v>
      </c>
      <c r="P88" s="49">
        <f>IF(P87&lt;=Q87,0,1)</f>
        <v>0</v>
      </c>
      <c r="Q88" s="49">
        <f>IF(Q87&lt;=P87,0,1)</f>
        <v>0</v>
      </c>
      <c r="R88" s="39"/>
      <c r="S88" s="40"/>
      <c r="T88" s="41"/>
      <c r="U88" s="42"/>
      <c r="V88" s="43"/>
      <c r="W88" s="43"/>
      <c r="X88" s="44"/>
      <c r="Y88" s="50">
        <f>SUM(D87:D89,K87:K89)</f>
        <v>0</v>
      </c>
      <c r="Z88" s="46" t="s">
        <v>19</v>
      </c>
      <c r="AA88" s="51">
        <f>SUM(F87:F89,M87:M89)</f>
        <v>0</v>
      </c>
      <c r="AB88" s="52">
        <f>SUM(I87,P87)</f>
        <v>0</v>
      </c>
      <c r="AC88" s="46" t="s">
        <v>19</v>
      </c>
      <c r="AD88" s="47">
        <f>J87+Q87</f>
        <v>0</v>
      </c>
      <c r="AE88" s="52">
        <f>SUM(I88,P88,W88)</f>
        <v>0</v>
      </c>
      <c r="AF88" s="46" t="s">
        <v>19</v>
      </c>
      <c r="AG88" s="47">
        <f>SUM(J88,Q88,X88)</f>
        <v>0</v>
      </c>
      <c r="AH88" s="53">
        <f>IF(OR(AE88&gt;0,AG88&gt;0),RANK(AN88,AN82:$AO88,0),0)</f>
        <v>0</v>
      </c>
      <c r="AK88">
        <f>IF(AE88&gt;AG88,1,0)</f>
        <v>0</v>
      </c>
      <c r="AL88">
        <f>IF(AE88&gt;AG88,1,0)</f>
        <v>0</v>
      </c>
      <c r="AM88">
        <f>IF(AE88&gt;AG88,1,0)</f>
        <v>0</v>
      </c>
      <c r="AN88">
        <f>1000*AE88+(AB88-AD88)*100+Y88-AA88</f>
        <v>0</v>
      </c>
      <c r="AW88" t="s">
        <v>20</v>
      </c>
      <c r="AZ88" s="84"/>
      <c r="BA88" s="84"/>
    </row>
    <row r="89" spans="2:53" ht="13.5" thickBot="1">
      <c r="B89" s="77"/>
      <c r="C89" s="78" t="s">
        <v>164</v>
      </c>
      <c r="D89" s="61"/>
      <c r="E89" s="62" t="s">
        <v>19</v>
      </c>
      <c r="F89" s="75"/>
      <c r="G89" s="64">
        <f t="shared" si="26"/>
        <v>0</v>
      </c>
      <c r="H89" s="64">
        <f t="shared" si="27"/>
        <v>0</v>
      </c>
      <c r="I89" s="65"/>
      <c r="J89" s="65"/>
      <c r="K89" s="61"/>
      <c r="L89" s="62" t="s">
        <v>19</v>
      </c>
      <c r="M89" s="75"/>
      <c r="N89" s="64">
        <f>IF(K89&lt;=M89,0,1)</f>
        <v>0</v>
      </c>
      <c r="O89" s="64">
        <f>IF(M89&lt;=K89,0,1)</f>
        <v>0</v>
      </c>
      <c r="P89" s="65"/>
      <c r="Q89" s="65"/>
      <c r="R89" s="55"/>
      <c r="S89" s="56"/>
      <c r="T89" s="57"/>
      <c r="U89" s="58"/>
      <c r="V89" s="59"/>
      <c r="W89" s="59"/>
      <c r="X89" s="60"/>
      <c r="Y89" s="66"/>
      <c r="Z89" s="67"/>
      <c r="AA89" s="68"/>
      <c r="AB89" s="69"/>
      <c r="AC89" s="67"/>
      <c r="AD89" s="68"/>
      <c r="AE89" s="70"/>
      <c r="AF89" s="70"/>
      <c r="AG89" s="70"/>
      <c r="AH89" s="71"/>
      <c r="AK89">
        <f>IF(AE88&lt;AG88,1,0)</f>
        <v>0</v>
      </c>
      <c r="AL89">
        <f>IF(AE88&lt;AG88,1,0)</f>
        <v>0</v>
      </c>
      <c r="AM89">
        <f>IF(AE88&lt;AG88,1,0)</f>
        <v>0</v>
      </c>
      <c r="AZ89" s="84"/>
      <c r="BA89" s="84"/>
    </row>
    <row r="90" spans="3:53" ht="12.75">
      <c r="C90" s="131"/>
      <c r="AZ90" s="84"/>
      <c r="BA90" s="84"/>
    </row>
    <row r="91" spans="3:53" ht="12.75">
      <c r="C91" s="84"/>
      <c r="D91" s="84"/>
      <c r="H91" s="84"/>
      <c r="I91" s="84"/>
      <c r="M91" s="84"/>
      <c r="Q91" s="84"/>
      <c r="R91" s="84"/>
      <c r="U91" s="84"/>
      <c r="V91" s="84"/>
      <c r="Z91" s="84"/>
      <c r="AA91" s="84"/>
      <c r="AE91" s="84"/>
      <c r="AK91" t="s">
        <v>0</v>
      </c>
      <c r="AN91" t="s">
        <v>1</v>
      </c>
      <c r="AZ91" s="84"/>
      <c r="BA91" s="84"/>
    </row>
    <row r="92" spans="3:53" ht="15">
      <c r="C92" s="84"/>
      <c r="D92" s="84"/>
      <c r="H92" s="84"/>
      <c r="I92" s="84"/>
      <c r="M92" s="84"/>
      <c r="Q92" s="84"/>
      <c r="R92" s="84"/>
      <c r="U92" s="84"/>
      <c r="V92" s="84"/>
      <c r="Z92" s="84"/>
      <c r="AA92" s="84"/>
      <c r="AE92" s="84"/>
      <c r="AK92" s="16" t="s">
        <v>8</v>
      </c>
      <c r="AL92" s="16" t="s">
        <v>9</v>
      </c>
      <c r="AM92" s="16" t="s">
        <v>10</v>
      </c>
      <c r="AN92" s="16"/>
      <c r="AO92" s="16" t="s">
        <v>11</v>
      </c>
      <c r="AP92" s="16"/>
      <c r="AQ92" s="16" t="s">
        <v>12</v>
      </c>
      <c r="AR92" s="16" t="s">
        <v>13</v>
      </c>
      <c r="AS92" s="16" t="s">
        <v>14</v>
      </c>
      <c r="AT92" s="16" t="s">
        <v>15</v>
      </c>
      <c r="AU92" s="16" t="s">
        <v>16</v>
      </c>
      <c r="AV92" s="16" t="s">
        <v>17</v>
      </c>
      <c r="AW92" s="16" t="s">
        <v>18</v>
      </c>
      <c r="AX92" s="16"/>
      <c r="AZ92" s="84"/>
      <c r="BA92" s="84"/>
    </row>
    <row r="93" spans="3:53" ht="15">
      <c r="C93" s="84"/>
      <c r="D93" s="84"/>
      <c r="H93" s="84"/>
      <c r="I93" s="84"/>
      <c r="M93" s="84"/>
      <c r="Q93" s="84"/>
      <c r="R93" s="84"/>
      <c r="U93" s="84"/>
      <c r="V93" s="84"/>
      <c r="Z93" s="84"/>
      <c r="AA93" s="84"/>
      <c r="AE93" s="84"/>
      <c r="AI93" s="16"/>
      <c r="AJ93" t="str">
        <f>CONCATENATE(C94," - ",C95)</f>
        <v> - </v>
      </c>
      <c r="AO93" t="str">
        <f>CONCATENATE(C94,"-",C95)</f>
        <v>-</v>
      </c>
      <c r="AQ93">
        <f>AE94-AG94</f>
        <v>0</v>
      </c>
      <c r="AR93">
        <f>AB94-AD94</f>
        <v>0</v>
      </c>
      <c r="AS93">
        <f>Y94-AA94</f>
        <v>0</v>
      </c>
      <c r="AT93">
        <f>IF(AG94=0,1,0)</f>
        <v>1</v>
      </c>
      <c r="AU93">
        <f>IF(AG94=1,1,0)</f>
        <v>0</v>
      </c>
      <c r="AV93">
        <f>IF(AG94=2,1,0)</f>
        <v>0</v>
      </c>
      <c r="AW93">
        <f>IF(AV93=1,AT93,-999)</f>
        <v>-999</v>
      </c>
      <c r="AZ93" s="84"/>
      <c r="BA93" s="84"/>
    </row>
    <row r="94" spans="3:53" ht="12.75">
      <c r="C94" s="84"/>
      <c r="D94" s="84"/>
      <c r="H94" s="84"/>
      <c r="I94" s="84"/>
      <c r="M94" s="84"/>
      <c r="Q94" s="84"/>
      <c r="R94" s="84"/>
      <c r="U94" s="84"/>
      <c r="V94" s="84"/>
      <c r="Z94" s="84"/>
      <c r="AA94" s="84"/>
      <c r="AE94" s="84"/>
      <c r="AK94">
        <f>IF(AE94&gt;AG94,1,0)</f>
        <v>0</v>
      </c>
      <c r="AL94">
        <f>IF(AE94&gt;AG94,1,0)</f>
        <v>0</v>
      </c>
      <c r="AM94">
        <f>IF(AE94&gt;AG94,1,0)</f>
        <v>0</v>
      </c>
      <c r="AN94">
        <f>1000*AE94+(AB94-AD94)*100+Y94-AA94</f>
        <v>0</v>
      </c>
      <c r="AZ94" s="84"/>
      <c r="BA94" s="84"/>
    </row>
    <row r="95" spans="3:53" ht="12.75">
      <c r="C95" s="84"/>
      <c r="D95" s="84"/>
      <c r="H95" s="84"/>
      <c r="I95" s="84"/>
      <c r="M95" s="84"/>
      <c r="Q95" s="84"/>
      <c r="R95" s="84"/>
      <c r="U95" s="84"/>
      <c r="V95" s="84"/>
      <c r="Z95" s="84"/>
      <c r="AA95" s="84"/>
      <c r="AE95" s="84"/>
      <c r="AK95">
        <f>IF(AE94&lt;AG94,1,0)</f>
        <v>0</v>
      </c>
      <c r="AL95">
        <f>IF(AE94&lt;AG94,1,0)</f>
        <v>0</v>
      </c>
      <c r="AM95">
        <f>IF(AE94&lt;AG94,1,0)</f>
        <v>0</v>
      </c>
      <c r="AZ95" s="84"/>
      <c r="BA95" s="84"/>
    </row>
    <row r="96" spans="3:53" ht="12.75">
      <c r="C96" s="84"/>
      <c r="D96" s="84"/>
      <c r="H96" s="84"/>
      <c r="I96" s="84"/>
      <c r="M96" s="84"/>
      <c r="Q96" s="84"/>
      <c r="R96" s="84"/>
      <c r="U96" s="84"/>
      <c r="V96" s="84"/>
      <c r="Z96" s="84"/>
      <c r="AA96" s="84"/>
      <c r="AE96" s="84"/>
      <c r="AJ96" t="str">
        <f>CONCATENATE(C97," - ",C98)</f>
        <v> - </v>
      </c>
      <c r="AO96" t="str">
        <f>CONCATENATE(C97,"-",C98)</f>
        <v>-</v>
      </c>
      <c r="AQ96">
        <f>AE97-AG97</f>
        <v>0</v>
      </c>
      <c r="AR96">
        <f>AB97-AD97</f>
        <v>0</v>
      </c>
      <c r="AS96">
        <f>Y97-AA97</f>
        <v>0</v>
      </c>
      <c r="AT96">
        <f>IF(AG97=0,1,0)</f>
        <v>1</v>
      </c>
      <c r="AU96">
        <f>IF(AG97=1,1,0)</f>
        <v>0</v>
      </c>
      <c r="AV96">
        <f>IF(AG97=2,1,0)</f>
        <v>0</v>
      </c>
      <c r="AW96">
        <f>IF(AV96=1,AT96,-999)</f>
        <v>-999</v>
      </c>
      <c r="AZ96" s="84"/>
      <c r="BA96" s="84"/>
    </row>
    <row r="97" spans="3:53" ht="12.75">
      <c r="C97" s="84"/>
      <c r="D97" s="84"/>
      <c r="H97" s="84"/>
      <c r="I97" s="84"/>
      <c r="M97" s="84"/>
      <c r="Q97" s="84"/>
      <c r="R97" s="84"/>
      <c r="U97" s="84"/>
      <c r="V97" s="84"/>
      <c r="Z97" s="84"/>
      <c r="AA97" s="84"/>
      <c r="AE97" s="84"/>
      <c r="AK97">
        <f>IF(AE97&gt;AG97,1,0)</f>
        <v>0</v>
      </c>
      <c r="AL97">
        <f>IF(AE97&gt;AG97,1,0)</f>
        <v>0</v>
      </c>
      <c r="AM97">
        <f>IF(AE97&gt;AG97,1,0)</f>
        <v>0</v>
      </c>
      <c r="AN97">
        <f>1000*AE97+(AB97-AD97)*100+Y97-AA97</f>
        <v>0</v>
      </c>
      <c r="AZ97" s="84"/>
      <c r="BA97" s="84"/>
    </row>
    <row r="98" spans="2:53" ht="12.7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K98">
        <f>IF(AE97&lt;AG97,1,0)</f>
        <v>0</v>
      </c>
      <c r="AL98">
        <f>IF(AE97&lt;AG97,1,0)</f>
        <v>0</v>
      </c>
      <c r="AM98">
        <f>IF(AE97&lt;AG97,1,0)</f>
        <v>0</v>
      </c>
      <c r="AZ98" s="84"/>
      <c r="BA98" s="84"/>
    </row>
    <row r="99" spans="2:53" ht="12.7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J99" t="str">
        <f>CONCATENATE(C100," - ",C101)</f>
        <v> - </v>
      </c>
      <c r="AO99" t="str">
        <f>CONCATENATE(C100,"-",C101)</f>
        <v>-</v>
      </c>
      <c r="AQ99">
        <f>AE100-AG100</f>
        <v>0</v>
      </c>
      <c r="AR99">
        <f>AB100-AD100</f>
        <v>0</v>
      </c>
      <c r="AS99">
        <f>Y100-AA100</f>
        <v>0</v>
      </c>
      <c r="AT99">
        <f>IF(AG100=0,1,0)</f>
        <v>1</v>
      </c>
      <c r="AU99">
        <f>IF(AG100=1,1,0)</f>
        <v>0</v>
      </c>
      <c r="AV99">
        <f>IF(AG100=2,1,0)</f>
        <v>0</v>
      </c>
      <c r="AW99">
        <f>IF(AV99=1,AT99,-999)</f>
        <v>-999</v>
      </c>
      <c r="AZ99" s="84"/>
      <c r="BA99" s="84"/>
    </row>
  </sheetData>
  <sheetProtection/>
  <printOptions/>
  <pageMargins left="0.39" right="0.32" top="0.8" bottom="1" header="0.5" footer="0.5"/>
  <pageSetup orientation="portrait" paperSize="9" r:id="rId1"/>
  <rowBreaks count="1" manualBreakCount="1">
    <brk id="51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X43"/>
  <sheetViews>
    <sheetView view="pageBreakPreview" zoomScaleSheetLayoutView="100" zoomScalePageLayoutView="0" workbookViewId="0" topLeftCell="A1">
      <selection activeCell="Z6" sqref="Z6"/>
    </sheetView>
  </sheetViews>
  <sheetFormatPr defaultColWidth="9.140625" defaultRowHeight="12.75"/>
  <cols>
    <col min="1" max="1" width="1.57421875" style="0" customWidth="1"/>
    <col min="2" max="2" width="2.7109375" style="0" customWidth="1"/>
    <col min="3" max="3" width="18.7109375" style="0" customWidth="1"/>
    <col min="4" max="4" width="1.28515625" style="0" customWidth="1"/>
    <col min="5" max="10" width="3.7109375" style="0" customWidth="1"/>
    <col min="11" max="11" width="1.28515625" style="0" customWidth="1"/>
    <col min="12" max="17" width="3.7109375" style="0" customWidth="1"/>
    <col min="18" max="18" width="1.28515625" style="0" customWidth="1"/>
    <col min="19" max="24" width="3.7109375" style="0" customWidth="1"/>
  </cols>
  <sheetData>
    <row r="1" ht="12.75">
      <c r="C1" t="s">
        <v>112</v>
      </c>
    </row>
    <row r="2" spans="2:22" ht="14.25" thickBot="1">
      <c r="B2" s="95" t="s">
        <v>58</v>
      </c>
      <c r="C2" s="130" t="s">
        <v>51</v>
      </c>
      <c r="D2" s="9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0"/>
      <c r="S2" s="100"/>
      <c r="T2" s="100"/>
      <c r="U2" s="100"/>
      <c r="V2" s="100"/>
    </row>
    <row r="3" spans="2:22" ht="14.25" thickBot="1">
      <c r="B3" s="95"/>
      <c r="C3" s="115"/>
      <c r="D3" s="129"/>
      <c r="E3" s="110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0"/>
      <c r="S3" s="100"/>
      <c r="T3" s="100"/>
      <c r="U3" s="100"/>
      <c r="V3" s="100"/>
    </row>
    <row r="4" spans="2:22" ht="14.25" thickBot="1">
      <c r="B4" s="95"/>
      <c r="C4" s="112"/>
      <c r="D4" s="111"/>
      <c r="E4" s="110">
        <f>IF(D4="f",C2,IF(D4="a",C6,0))</f>
        <v>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00"/>
      <c r="S4" s="100"/>
      <c r="T4" s="100"/>
      <c r="U4" s="100"/>
      <c r="V4" s="100"/>
    </row>
    <row r="5" spans="2:22" ht="13.5">
      <c r="B5" s="95"/>
      <c r="C5" s="107"/>
      <c r="D5" s="128"/>
      <c r="E5" s="105"/>
      <c r="F5" s="104"/>
      <c r="G5" s="103"/>
      <c r="H5" s="103"/>
      <c r="I5" s="102"/>
      <c r="J5" s="125"/>
      <c r="K5" s="95"/>
      <c r="L5" s="95"/>
      <c r="M5" s="95"/>
      <c r="N5" s="95"/>
      <c r="O5" s="95"/>
      <c r="P5" s="95"/>
      <c r="Q5" s="95"/>
      <c r="R5" s="100"/>
      <c r="S5" s="100"/>
      <c r="T5" s="100"/>
      <c r="U5" s="100"/>
      <c r="V5" s="100"/>
    </row>
    <row r="6" spans="2:22" ht="14.25" thickBot="1">
      <c r="B6" s="95">
        <v>2</v>
      </c>
      <c r="C6" s="99" t="s">
        <v>158</v>
      </c>
      <c r="D6" s="98"/>
      <c r="E6" s="97"/>
      <c r="F6" s="90"/>
      <c r="G6" s="96"/>
      <c r="H6" s="96"/>
      <c r="I6" s="95"/>
      <c r="J6" s="113"/>
      <c r="K6" s="94"/>
      <c r="L6" s="110"/>
      <c r="M6" s="95"/>
      <c r="N6" s="95"/>
      <c r="O6" s="95"/>
      <c r="P6" s="95"/>
      <c r="Q6" s="95"/>
      <c r="R6" s="100"/>
      <c r="S6" s="100"/>
      <c r="T6" s="100"/>
      <c r="U6" s="100"/>
      <c r="V6" s="100"/>
    </row>
    <row r="7" spans="2:22" ht="14.25" thickBot="1">
      <c r="B7" s="95"/>
      <c r="C7" s="118"/>
      <c r="D7" s="98"/>
      <c r="E7" s="97"/>
      <c r="F7" s="90"/>
      <c r="G7" s="96"/>
      <c r="H7" s="96"/>
      <c r="I7" s="95"/>
      <c r="J7" s="113"/>
      <c r="K7" s="117"/>
      <c r="L7" s="120"/>
      <c r="M7" s="96"/>
      <c r="N7" s="96"/>
      <c r="O7" s="96"/>
      <c r="P7" s="94"/>
      <c r="Q7" s="117"/>
      <c r="R7" s="91"/>
      <c r="S7" s="100"/>
      <c r="T7" s="100"/>
      <c r="U7" s="100"/>
      <c r="V7" s="100"/>
    </row>
    <row r="8" spans="2:22" ht="14.25" thickBot="1">
      <c r="B8" s="95"/>
      <c r="C8" s="118"/>
      <c r="D8" s="98"/>
      <c r="E8" s="97"/>
      <c r="F8" s="96"/>
      <c r="G8" s="96"/>
      <c r="H8" s="96"/>
      <c r="I8" s="95"/>
      <c r="J8" s="113"/>
      <c r="K8" s="111"/>
      <c r="L8" s="110">
        <f>IF(K8="f",E4,IF(K8="a",E12,0))</f>
        <v>0</v>
      </c>
      <c r="M8" s="95"/>
      <c r="N8" s="95"/>
      <c r="O8" s="95"/>
      <c r="P8" s="95"/>
      <c r="Q8" s="95"/>
      <c r="R8" s="91"/>
      <c r="S8" s="100"/>
      <c r="T8" s="100"/>
      <c r="U8" s="100"/>
      <c r="V8" s="100"/>
    </row>
    <row r="9" spans="2:22" ht="13.5">
      <c r="B9" s="95"/>
      <c r="C9" s="118"/>
      <c r="D9" s="98"/>
      <c r="E9" s="97"/>
      <c r="F9" s="95"/>
      <c r="G9" s="95"/>
      <c r="H9" s="95"/>
      <c r="I9" s="95"/>
      <c r="J9" s="113"/>
      <c r="K9" s="121"/>
      <c r="L9" s="105"/>
      <c r="M9" s="104"/>
      <c r="N9" s="103"/>
      <c r="O9" s="103"/>
      <c r="P9" s="102"/>
      <c r="Q9" s="125"/>
      <c r="R9" s="91"/>
      <c r="S9" s="100"/>
      <c r="T9" s="100"/>
      <c r="U9" s="100"/>
      <c r="V9" s="100"/>
    </row>
    <row r="10" spans="2:22" ht="14.25" thickBot="1">
      <c r="B10" s="95">
        <v>3</v>
      </c>
      <c r="C10" s="116" t="s">
        <v>56</v>
      </c>
      <c r="D10" s="98"/>
      <c r="E10" s="110"/>
      <c r="F10" s="95"/>
      <c r="G10" s="95"/>
      <c r="H10" s="95"/>
      <c r="I10" s="95"/>
      <c r="J10" s="113"/>
      <c r="K10" s="127"/>
      <c r="L10" s="97"/>
      <c r="M10" s="90"/>
      <c r="N10" s="96"/>
      <c r="O10" s="96"/>
      <c r="P10" s="95"/>
      <c r="Q10" s="113"/>
      <c r="R10" s="91"/>
      <c r="S10" s="100"/>
      <c r="T10" s="100"/>
      <c r="U10" s="100"/>
      <c r="V10" s="100"/>
    </row>
    <row r="11" spans="2:22" ht="14.25" thickBot="1">
      <c r="B11" s="95"/>
      <c r="C11" s="115"/>
      <c r="D11" s="114"/>
      <c r="E11" s="110"/>
      <c r="F11" s="95"/>
      <c r="G11" s="95"/>
      <c r="H11" s="95"/>
      <c r="I11" s="95"/>
      <c r="J11" s="113"/>
      <c r="K11" s="124"/>
      <c r="L11" s="97"/>
      <c r="M11" s="90"/>
      <c r="N11" s="96"/>
      <c r="O11" s="95"/>
      <c r="P11" s="95"/>
      <c r="Q11" s="113"/>
      <c r="R11" s="91"/>
      <c r="S11" s="100"/>
      <c r="T11" s="100"/>
      <c r="U11" s="100"/>
      <c r="V11" s="100"/>
    </row>
    <row r="12" spans="2:22" ht="14.25" thickBot="1">
      <c r="B12" s="95"/>
      <c r="C12" s="112"/>
      <c r="D12" s="111"/>
      <c r="E12" s="110">
        <f>IF(D12="f",C10,IF(D12="a",C14,0))</f>
        <v>0</v>
      </c>
      <c r="F12" s="109"/>
      <c r="G12" s="95"/>
      <c r="H12" s="95"/>
      <c r="I12" s="95"/>
      <c r="J12" s="108"/>
      <c r="K12" s="124"/>
      <c r="L12" s="95"/>
      <c r="M12" s="95"/>
      <c r="N12" s="95"/>
      <c r="O12" s="95"/>
      <c r="P12" s="95"/>
      <c r="Q12" s="113"/>
      <c r="R12" s="91"/>
      <c r="S12" s="100"/>
      <c r="T12" s="100"/>
      <c r="U12" s="100"/>
      <c r="V12" s="100"/>
    </row>
    <row r="13" spans="2:22" ht="13.5">
      <c r="B13" s="95"/>
      <c r="C13" s="107"/>
      <c r="D13" s="106"/>
      <c r="E13" s="105"/>
      <c r="F13" s="104"/>
      <c r="G13" s="103"/>
      <c r="H13" s="103"/>
      <c r="I13" s="102"/>
      <c r="J13" s="101"/>
      <c r="K13" s="95"/>
      <c r="L13" s="95"/>
      <c r="M13" s="95"/>
      <c r="N13" s="95"/>
      <c r="O13" s="95"/>
      <c r="P13" s="95"/>
      <c r="Q13" s="113"/>
      <c r="R13" s="91"/>
      <c r="S13" s="100"/>
      <c r="T13" s="100"/>
      <c r="U13" s="100"/>
      <c r="V13" s="100"/>
    </row>
    <row r="14" spans="2:22" ht="14.25" thickBot="1">
      <c r="B14" s="95">
        <v>4</v>
      </c>
      <c r="C14" s="99" t="s">
        <v>53</v>
      </c>
      <c r="D14" s="98"/>
      <c r="E14" s="97"/>
      <c r="F14" s="90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113"/>
      <c r="R14" s="95"/>
      <c r="S14" s="95"/>
      <c r="T14" s="95"/>
      <c r="U14" s="95"/>
      <c r="V14" s="95"/>
    </row>
    <row r="15" spans="2:17" ht="14.25" thickBot="1">
      <c r="B15" s="95"/>
      <c r="C15" s="122"/>
      <c r="D15" s="98"/>
      <c r="E15" s="97"/>
      <c r="F15" s="90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113"/>
    </row>
    <row r="16" spans="2:24" ht="14.25" thickBot="1">
      <c r="B16" s="95"/>
      <c r="C16" s="118"/>
      <c r="D16" s="98"/>
      <c r="E16" s="97"/>
      <c r="F16" s="96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113"/>
      <c r="R16" s="126"/>
      <c r="S16" s="110">
        <f>IF(R16="f",L8,IF(R16="a",L24,0))</f>
        <v>0</v>
      </c>
      <c r="T16" s="95"/>
      <c r="U16" s="95"/>
      <c r="V16" s="95"/>
      <c r="W16" s="95"/>
      <c r="X16" s="95"/>
    </row>
    <row r="17" spans="2:24" ht="13.5">
      <c r="B17" s="95"/>
      <c r="C17" s="117"/>
      <c r="D17" s="98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13"/>
      <c r="R17" s="94"/>
      <c r="S17" s="105"/>
      <c r="T17" s="104"/>
      <c r="U17" s="103"/>
      <c r="V17" s="102"/>
      <c r="W17" s="102"/>
      <c r="X17" s="102"/>
    </row>
    <row r="18" spans="2:22" ht="14.25" thickBot="1">
      <c r="B18" s="95">
        <v>5</v>
      </c>
      <c r="C18" s="116" t="s">
        <v>54</v>
      </c>
      <c r="D18" s="98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13"/>
      <c r="R18" s="117"/>
      <c r="S18" s="97"/>
      <c r="T18" s="90"/>
      <c r="U18" s="96"/>
      <c r="V18" s="95"/>
    </row>
    <row r="19" spans="2:22" ht="14.25" thickBot="1">
      <c r="B19" s="95"/>
      <c r="C19" s="115"/>
      <c r="D19" s="114"/>
      <c r="E19" s="110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13"/>
      <c r="R19" s="117"/>
      <c r="S19" s="97"/>
      <c r="T19" s="90"/>
      <c r="U19" s="96"/>
      <c r="V19" s="95"/>
    </row>
    <row r="20" spans="2:22" ht="14.25" thickBot="1">
      <c r="B20" s="95"/>
      <c r="C20" s="112"/>
      <c r="D20" s="111"/>
      <c r="E20" s="110">
        <f>IF(D20="f",C18,IF(D20="a",C22,0))</f>
        <v>0</v>
      </c>
      <c r="F20" s="109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13"/>
      <c r="R20" s="91"/>
      <c r="S20" s="97"/>
      <c r="T20" s="96"/>
      <c r="U20" s="96"/>
      <c r="V20" s="95"/>
    </row>
    <row r="21" spans="2:22" ht="13.5">
      <c r="B21" s="95"/>
      <c r="C21" s="107"/>
      <c r="D21" s="106"/>
      <c r="E21" s="105"/>
      <c r="F21" s="104"/>
      <c r="G21" s="103"/>
      <c r="H21" s="103"/>
      <c r="I21" s="102"/>
      <c r="J21" s="125"/>
      <c r="K21" s="124"/>
      <c r="L21" s="95"/>
      <c r="M21" s="95"/>
      <c r="N21" s="95"/>
      <c r="O21" s="95"/>
      <c r="P21" s="95"/>
      <c r="Q21" s="113"/>
      <c r="R21" s="91"/>
      <c r="S21" s="97"/>
      <c r="T21" s="96"/>
      <c r="U21" s="96"/>
      <c r="V21" s="95"/>
    </row>
    <row r="22" spans="2:22" ht="14.25" thickBot="1">
      <c r="B22" s="95">
        <v>6</v>
      </c>
      <c r="C22" s="99" t="s">
        <v>110</v>
      </c>
      <c r="D22" s="98"/>
      <c r="E22" s="97"/>
      <c r="F22" s="90"/>
      <c r="G22" s="96"/>
      <c r="H22" s="96"/>
      <c r="I22" s="95"/>
      <c r="J22" s="113"/>
      <c r="K22" s="123"/>
      <c r="L22" s="110"/>
      <c r="M22" s="95"/>
      <c r="N22" s="95"/>
      <c r="O22" s="95"/>
      <c r="P22" s="95"/>
      <c r="Q22" s="113"/>
      <c r="R22" s="91"/>
      <c r="S22" s="91"/>
      <c r="T22" s="91"/>
      <c r="U22" s="91"/>
      <c r="V22" s="91"/>
    </row>
    <row r="23" spans="2:22" ht="14.25" thickBot="1">
      <c r="B23" s="95"/>
      <c r="C23" s="122"/>
      <c r="D23" s="98"/>
      <c r="E23" s="97"/>
      <c r="F23" s="90"/>
      <c r="G23" s="96"/>
      <c r="H23" s="96"/>
      <c r="I23" s="95"/>
      <c r="J23" s="113"/>
      <c r="K23" s="121"/>
      <c r="L23" s="120"/>
      <c r="M23" s="96"/>
      <c r="N23" s="96"/>
      <c r="O23" s="96"/>
      <c r="P23" s="94"/>
      <c r="Q23" s="107"/>
      <c r="R23" s="100"/>
      <c r="S23" s="91"/>
      <c r="T23" s="91"/>
      <c r="U23" s="91"/>
      <c r="V23" s="91"/>
    </row>
    <row r="24" spans="2:22" ht="14.25" thickBot="1">
      <c r="B24" s="95"/>
      <c r="C24" s="118"/>
      <c r="D24" s="98"/>
      <c r="E24" s="97"/>
      <c r="F24" s="96"/>
      <c r="G24" s="96"/>
      <c r="H24" s="96"/>
      <c r="I24" s="95"/>
      <c r="J24" s="113"/>
      <c r="K24" s="111"/>
      <c r="L24" s="110">
        <f>IF(K24="f",E20,IF(K24="a",E28,0))</f>
        <v>0</v>
      </c>
      <c r="M24" s="119"/>
      <c r="N24" s="119"/>
      <c r="O24" s="119"/>
      <c r="P24" s="119"/>
      <c r="Q24" s="108"/>
      <c r="R24" s="100"/>
      <c r="S24" s="91"/>
      <c r="T24" s="91"/>
      <c r="U24" s="91"/>
      <c r="V24" s="91"/>
    </row>
    <row r="25" spans="2:22" ht="13.5">
      <c r="B25" s="95"/>
      <c r="C25" s="118"/>
      <c r="D25" s="98"/>
      <c r="E25" s="97"/>
      <c r="F25" s="95"/>
      <c r="G25" s="95"/>
      <c r="H25" s="95"/>
      <c r="I25" s="95"/>
      <c r="J25" s="113"/>
      <c r="K25" s="117"/>
      <c r="L25" s="105"/>
      <c r="M25" s="104"/>
      <c r="N25" s="103"/>
      <c r="O25" s="103"/>
      <c r="P25" s="102"/>
      <c r="Q25" s="101"/>
      <c r="R25" s="100"/>
      <c r="S25" s="91"/>
      <c r="T25" s="91"/>
      <c r="U25" s="91"/>
      <c r="V25" s="91"/>
    </row>
    <row r="26" spans="2:22" ht="14.25" thickBot="1">
      <c r="B26" s="95">
        <v>7</v>
      </c>
      <c r="C26" s="116"/>
      <c r="D26" s="98"/>
      <c r="E26" s="110"/>
      <c r="F26" s="95"/>
      <c r="G26" s="95"/>
      <c r="H26" s="95"/>
      <c r="I26" s="95"/>
      <c r="J26" s="113"/>
      <c r="K26" s="95"/>
      <c r="L26" s="97"/>
      <c r="M26" s="90"/>
      <c r="N26" s="96"/>
      <c r="O26" s="110"/>
      <c r="P26" s="95"/>
      <c r="Q26" s="95"/>
      <c r="R26" s="100"/>
      <c r="S26" s="91"/>
      <c r="T26" s="91"/>
      <c r="U26" s="91"/>
      <c r="V26" s="91"/>
    </row>
    <row r="27" spans="2:22" ht="14.25" thickBot="1">
      <c r="B27" s="95"/>
      <c r="C27" s="115"/>
      <c r="D27" s="114"/>
      <c r="E27" s="110"/>
      <c r="F27" s="95"/>
      <c r="G27" s="95"/>
      <c r="H27" s="95"/>
      <c r="I27" s="95"/>
      <c r="J27" s="113"/>
      <c r="K27" s="95"/>
      <c r="L27" s="97"/>
      <c r="M27" s="90"/>
      <c r="N27" s="96"/>
      <c r="O27" s="110"/>
      <c r="P27" s="95"/>
      <c r="Q27" s="95"/>
      <c r="R27" s="100"/>
      <c r="S27" s="91"/>
      <c r="T27" s="91"/>
      <c r="U27" s="91"/>
      <c r="V27" s="91"/>
    </row>
    <row r="28" spans="2:22" ht="14.25" thickBot="1">
      <c r="B28" s="95"/>
      <c r="C28" s="112"/>
      <c r="D28" s="111"/>
      <c r="E28" s="110">
        <f>IF(D28="f",C26,IF(D28="a",C30,0))</f>
        <v>0</v>
      </c>
      <c r="F28" s="109"/>
      <c r="G28" s="95"/>
      <c r="H28" s="95"/>
      <c r="I28" s="95"/>
      <c r="J28" s="108"/>
      <c r="K28" s="95"/>
      <c r="L28" s="95"/>
      <c r="M28" s="95"/>
      <c r="N28" s="95"/>
      <c r="O28" s="95"/>
      <c r="P28" s="95"/>
      <c r="Q28" s="95"/>
      <c r="R28" s="100"/>
      <c r="S28" s="91"/>
      <c r="T28" s="91"/>
      <c r="U28" s="91"/>
      <c r="V28" s="91"/>
    </row>
    <row r="29" spans="2:22" ht="13.5">
      <c r="B29" s="95"/>
      <c r="C29" s="107"/>
      <c r="D29" s="106"/>
      <c r="E29" s="105"/>
      <c r="F29" s="104"/>
      <c r="G29" s="103"/>
      <c r="H29" s="103"/>
      <c r="I29" s="102"/>
      <c r="J29" s="101"/>
      <c r="K29" s="95"/>
      <c r="L29" s="95"/>
      <c r="M29" s="95"/>
      <c r="N29" s="95"/>
      <c r="O29" s="95"/>
      <c r="P29" s="95"/>
      <c r="Q29" s="95"/>
      <c r="R29" s="100"/>
      <c r="S29" s="91"/>
      <c r="T29" s="91"/>
      <c r="U29" s="91"/>
      <c r="V29" s="91"/>
    </row>
    <row r="30" spans="2:22" ht="15" thickBot="1">
      <c r="B30" s="95" t="s">
        <v>52</v>
      </c>
      <c r="C30" s="99" t="s">
        <v>55</v>
      </c>
      <c r="D30" s="98"/>
      <c r="E30" s="97"/>
      <c r="F30" s="90"/>
      <c r="G30" s="96"/>
      <c r="H30" s="96"/>
      <c r="I30" s="95"/>
      <c r="J30" s="95"/>
      <c r="K30" s="94"/>
      <c r="L30" s="86" t="s">
        <v>50</v>
      </c>
      <c r="M30" s="93"/>
      <c r="N30" s="93"/>
      <c r="O30" s="92"/>
      <c r="P30" s="86">
        <f>$S$16</f>
        <v>0</v>
      </c>
      <c r="Q30" s="17"/>
      <c r="R30" s="86"/>
      <c r="T30" s="91"/>
      <c r="U30" s="91"/>
      <c r="V30" s="91"/>
    </row>
    <row r="31" spans="6:19" ht="15">
      <c r="F31" s="90"/>
      <c r="L31" s="86"/>
      <c r="M31" s="1"/>
      <c r="N31" s="1"/>
      <c r="O31" s="17"/>
      <c r="P31" s="17"/>
      <c r="Q31" s="17"/>
      <c r="R31" s="86"/>
      <c r="S31" s="86"/>
    </row>
    <row r="32" spans="12:18" ht="15">
      <c r="L32" s="86" t="s">
        <v>49</v>
      </c>
      <c r="M32" s="1"/>
      <c r="N32" s="1"/>
      <c r="O32" s="17"/>
      <c r="P32" s="86">
        <f>IF($S$16=$L$8,$L$24,$L$8)</f>
        <v>0</v>
      </c>
      <c r="Q32" s="17"/>
      <c r="R32" s="86"/>
    </row>
    <row r="33" spans="12:19" ht="15">
      <c r="L33" s="86"/>
      <c r="M33" s="1"/>
      <c r="N33" s="1"/>
      <c r="O33" s="17"/>
      <c r="P33" s="17"/>
      <c r="Q33" s="17"/>
      <c r="R33" s="86"/>
      <c r="S33" s="86"/>
    </row>
    <row r="34" spans="12:18" ht="15">
      <c r="L34" s="86" t="s">
        <v>48</v>
      </c>
      <c r="M34" s="17"/>
      <c r="N34" s="17"/>
      <c r="O34" s="17"/>
      <c r="P34" s="86">
        <f>IF($L$8=$E$4,$E$12,$E$4)</f>
        <v>0</v>
      </c>
      <c r="Q34" s="17"/>
      <c r="R34" s="86"/>
    </row>
    <row r="35" spans="12:19" ht="12.75">
      <c r="L35" s="17"/>
      <c r="M35" s="17"/>
      <c r="N35" s="17"/>
      <c r="O35" s="17"/>
      <c r="P35" s="17"/>
      <c r="Q35" s="17"/>
      <c r="R35" s="17"/>
      <c r="S35" s="17"/>
    </row>
    <row r="36" spans="12:18" ht="15">
      <c r="L36" s="86" t="s">
        <v>48</v>
      </c>
      <c r="M36" s="17"/>
      <c r="N36" s="17"/>
      <c r="O36" s="17"/>
      <c r="P36" s="86">
        <f>IF($L$24=$E$20,$E$28,$E$20)</f>
        <v>0</v>
      </c>
      <c r="Q36" s="17"/>
      <c r="R36" s="86"/>
    </row>
    <row r="42" spans="5:23" ht="12.75">
      <c r="E42" s="89"/>
      <c r="F42" s="89"/>
      <c r="G42" s="89"/>
      <c r="H42" s="89"/>
      <c r="I42" s="89"/>
      <c r="J42" s="89"/>
      <c r="K42" s="89"/>
      <c r="L42" s="1"/>
      <c r="M42" s="1"/>
      <c r="N42" s="1"/>
      <c r="O42" s="1"/>
      <c r="P42" s="1"/>
      <c r="Q42" s="1"/>
      <c r="R42" s="89"/>
      <c r="S42" s="89"/>
      <c r="T42" s="89"/>
      <c r="U42" s="89"/>
      <c r="V42" s="88"/>
      <c r="W42" s="88"/>
    </row>
    <row r="43" spans="5:23" ht="15">
      <c r="E43" s="86" t="s">
        <v>47</v>
      </c>
      <c r="F43" s="86"/>
      <c r="G43" s="86"/>
      <c r="H43" s="86"/>
      <c r="I43" s="86"/>
      <c r="J43" s="86"/>
      <c r="K43" s="86"/>
      <c r="L43" s="86"/>
      <c r="M43" s="86"/>
      <c r="N43" s="86"/>
      <c r="O43" s="87"/>
      <c r="S43" s="1"/>
      <c r="T43" s="86" t="s">
        <v>46</v>
      </c>
      <c r="U43" s="17"/>
      <c r="V43" s="84"/>
      <c r="W43" s="84"/>
    </row>
  </sheetData>
  <sheetProtection/>
  <printOptions/>
  <pageMargins left="0.3937007874015748" right="0.3937007874015748" top="0.5905511811023623" bottom="0.5905511811023623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99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2.7109375" style="0" customWidth="1"/>
    <col min="27" max="28" width="3.7109375" style="0" customWidth="1"/>
    <col min="29" max="29" width="2.7109375" style="0" customWidth="1"/>
    <col min="30" max="31" width="3.7109375" style="0" customWidth="1"/>
    <col min="32" max="32" width="2.7109375" style="0" customWidth="1"/>
    <col min="33" max="33" width="3.7109375" style="0" customWidth="1"/>
    <col min="34" max="34" width="9.7109375" style="0" customWidth="1"/>
    <col min="35" max="35" width="2.28125" style="0" customWidth="1"/>
    <col min="36" max="49" width="0" style="0" hidden="1" customWidth="1"/>
  </cols>
  <sheetData>
    <row r="1" spans="3:53" ht="13.5" thickBot="1">
      <c r="C1" t="s">
        <v>131</v>
      </c>
      <c r="AK1" t="s">
        <v>0</v>
      </c>
      <c r="AN1" t="s">
        <v>1</v>
      </c>
      <c r="AY1" s="1"/>
      <c r="AZ1" s="1"/>
      <c r="BA1" s="1"/>
    </row>
    <row r="2" spans="1:53" ht="15" thickBot="1">
      <c r="A2" s="2"/>
      <c r="B2" s="3" t="s">
        <v>2</v>
      </c>
      <c r="C2" s="4" t="s">
        <v>3</v>
      </c>
      <c r="D2" s="5"/>
      <c r="E2" s="6" t="str">
        <f>B4</f>
        <v>A</v>
      </c>
      <c r="F2" s="7"/>
      <c r="G2" s="8"/>
      <c r="H2" s="8"/>
      <c r="I2" s="8"/>
      <c r="J2" s="8"/>
      <c r="K2" s="5"/>
      <c r="L2" s="9" t="str">
        <f>B7</f>
        <v>B</v>
      </c>
      <c r="M2" s="10"/>
      <c r="N2" s="11"/>
      <c r="O2" s="11"/>
      <c r="P2" s="11"/>
      <c r="Q2" s="11"/>
      <c r="R2" s="12"/>
      <c r="S2" s="9" t="str">
        <f>B10</f>
        <v>C</v>
      </c>
      <c r="T2" s="10"/>
      <c r="U2" s="11"/>
      <c r="V2" s="11"/>
      <c r="W2" s="11"/>
      <c r="X2" s="11"/>
      <c r="Y2" s="13"/>
      <c r="Z2" s="14" t="s">
        <v>4</v>
      </c>
      <c r="AA2" s="10"/>
      <c r="AB2" s="12"/>
      <c r="AC2" s="14" t="s">
        <v>5</v>
      </c>
      <c r="AD2" s="10"/>
      <c r="AE2" s="11"/>
      <c r="AF2" s="14" t="s">
        <v>6</v>
      </c>
      <c r="AG2" s="10"/>
      <c r="AH2" s="15" t="s">
        <v>7</v>
      </c>
      <c r="AJ2" s="16"/>
      <c r="AK2" s="16" t="s">
        <v>8</v>
      </c>
      <c r="AL2" s="16" t="s">
        <v>9</v>
      </c>
      <c r="AM2" s="16" t="s">
        <v>10</v>
      </c>
      <c r="AN2" s="16"/>
      <c r="AO2" s="16" t="s">
        <v>11</v>
      </c>
      <c r="AP2" s="16"/>
      <c r="AQ2" s="16" t="s">
        <v>12</v>
      </c>
      <c r="AR2" s="16" t="s">
        <v>13</v>
      </c>
      <c r="AS2" s="16" t="s">
        <v>14</v>
      </c>
      <c r="AT2" s="16" t="s">
        <v>15</v>
      </c>
      <c r="AU2" s="16" t="s">
        <v>16</v>
      </c>
      <c r="AV2" s="16" t="s">
        <v>17</v>
      </c>
      <c r="AW2" s="16" t="s">
        <v>18</v>
      </c>
      <c r="AZ2" s="17"/>
      <c r="BA2" s="17"/>
    </row>
    <row r="3" spans="2:53" ht="12.75">
      <c r="B3" s="18"/>
      <c r="C3" s="19"/>
      <c r="D3" s="20"/>
      <c r="E3" s="21"/>
      <c r="F3" s="22"/>
      <c r="G3" s="23"/>
      <c r="H3" s="24"/>
      <c r="I3" s="25"/>
      <c r="J3" s="26"/>
      <c r="K3" s="27">
        <f>F6</f>
        <v>0</v>
      </c>
      <c r="L3" s="28" t="s">
        <v>19</v>
      </c>
      <c r="M3" s="29">
        <f>D6</f>
        <v>0</v>
      </c>
      <c r="N3" s="30">
        <f>IF(K3&lt;=M3,0,1)</f>
        <v>0</v>
      </c>
      <c r="O3" s="30">
        <f>IF(M3&lt;=K3,0,1)</f>
        <v>0</v>
      </c>
      <c r="P3" s="31">
        <f>SUM(N3:N5)</f>
        <v>0</v>
      </c>
      <c r="Q3" s="31">
        <f>SUM(O3:O5)</f>
        <v>0</v>
      </c>
      <c r="R3" s="27">
        <f>F9</f>
        <v>0</v>
      </c>
      <c r="S3" s="28" t="s">
        <v>19</v>
      </c>
      <c r="T3" s="29">
        <f>D9</f>
        <v>0</v>
      </c>
      <c r="U3" s="30">
        <f aca="true" t="shared" si="0" ref="U3:U8">IF(R3&lt;=T3,0,1)</f>
        <v>0</v>
      </c>
      <c r="V3" s="30">
        <f aca="true" t="shared" si="1" ref="V3:V8">IF(T3&lt;=R3,0,1)</f>
        <v>0</v>
      </c>
      <c r="W3" s="31">
        <f>SUM(U3:U5)</f>
        <v>0</v>
      </c>
      <c r="X3" s="31">
        <f>SUM(V3:V5)</f>
        <v>0</v>
      </c>
      <c r="Y3" s="32"/>
      <c r="Z3" s="33"/>
      <c r="AA3" s="34"/>
      <c r="AB3" s="35"/>
      <c r="AC3" s="33"/>
      <c r="AD3" s="34"/>
      <c r="AE3" s="36"/>
      <c r="AF3" s="36"/>
      <c r="AG3" s="36"/>
      <c r="AH3" s="37"/>
      <c r="AJ3" t="str">
        <f>CONCATENATE(C4," - ",C5)</f>
        <v>Árgyelán Alíz - CET SE</v>
      </c>
      <c r="AO3" t="str">
        <f>CONCATENATE(C4,"-",C5)</f>
        <v>Árgyelán Alíz-CET SE</v>
      </c>
      <c r="AQ3">
        <f>AE4-AG4</f>
        <v>0</v>
      </c>
      <c r="AR3">
        <f>AB4-AD4</f>
        <v>0</v>
      </c>
      <c r="AS3">
        <f>Y4-AA4</f>
        <v>0</v>
      </c>
      <c r="AT3">
        <f>IF(AG4=0,1,0)</f>
        <v>1</v>
      </c>
      <c r="AU3">
        <f>IF(AG4=1,1,0)</f>
        <v>0</v>
      </c>
      <c r="AV3">
        <f>IF(AG4=2,1,0)</f>
        <v>0</v>
      </c>
      <c r="AW3">
        <f>IF(AV3=1,AT3,-999)</f>
        <v>-999</v>
      </c>
      <c r="AZ3" s="17"/>
      <c r="BA3" s="17"/>
    </row>
    <row r="4" spans="2:53" ht="12.75">
      <c r="B4" s="38" t="s">
        <v>8</v>
      </c>
      <c r="C4" t="s">
        <v>130</v>
      </c>
      <c r="D4" s="39"/>
      <c r="E4" s="40"/>
      <c r="F4" s="41"/>
      <c r="G4" s="42"/>
      <c r="H4" s="43"/>
      <c r="I4" s="43"/>
      <c r="J4" s="44"/>
      <c r="K4" s="45">
        <f>F7</f>
        <v>0</v>
      </c>
      <c r="L4" s="46" t="s">
        <v>19</v>
      </c>
      <c r="M4" s="47">
        <f>D7</f>
        <v>0</v>
      </c>
      <c r="N4" s="48">
        <f>IF(K4&lt;=M4,0,1)</f>
        <v>0</v>
      </c>
      <c r="O4" s="48">
        <f>IF(M4&lt;=K4,0,1)</f>
        <v>0</v>
      </c>
      <c r="P4" s="49">
        <f>IF(P3&lt;=Q3,0,1)</f>
        <v>0</v>
      </c>
      <c r="Q4" s="49">
        <f>IF(Q3&lt;=P3,0,1)</f>
        <v>0</v>
      </c>
      <c r="R4" s="45">
        <f>F10</f>
        <v>0</v>
      </c>
      <c r="S4" s="46" t="s">
        <v>19</v>
      </c>
      <c r="T4" s="47">
        <f>D10</f>
        <v>0</v>
      </c>
      <c r="U4" s="48">
        <f t="shared" si="0"/>
        <v>0</v>
      </c>
      <c r="V4" s="48">
        <f t="shared" si="1"/>
        <v>0</v>
      </c>
      <c r="W4" s="49">
        <f>IF(W3&lt;=X3,0,1)</f>
        <v>0</v>
      </c>
      <c r="X4" s="49">
        <f>IF(X3&lt;=W3,0,1)</f>
        <v>0</v>
      </c>
      <c r="Y4" s="50">
        <f>SUM(K3:K5,R3:R5)</f>
        <v>0</v>
      </c>
      <c r="Z4" s="46" t="s">
        <v>19</v>
      </c>
      <c r="AA4" s="51">
        <f>SUM(M3:M5,T3:T5)</f>
        <v>0</v>
      </c>
      <c r="AB4" s="52">
        <f>SUM(P3,W3)</f>
        <v>0</v>
      </c>
      <c r="AC4" s="46" t="s">
        <v>19</v>
      </c>
      <c r="AD4" s="47">
        <f>Q3+X3</f>
        <v>0</v>
      </c>
      <c r="AE4" s="52">
        <f>SUM(I4,P4,W4)</f>
        <v>0</v>
      </c>
      <c r="AF4" s="46" t="s">
        <v>19</v>
      </c>
      <c r="AG4" s="47">
        <f>SUM(J4,Q4,X4)</f>
        <v>0</v>
      </c>
      <c r="AH4" s="53">
        <f>IF(OR(AE4&gt;0,AG4&gt;0),RANK(AN4,AN4:$AO10,0),0)</f>
        <v>0</v>
      </c>
      <c r="AK4">
        <f>IF(AE4&gt;AG4,1,0)</f>
        <v>0</v>
      </c>
      <c r="AL4">
        <f>IF(AE4&gt;AG4,1,0)</f>
        <v>0</v>
      </c>
      <c r="AM4">
        <f>IF(AE4&gt;AG4,1,0)</f>
        <v>0</v>
      </c>
      <c r="AN4">
        <f>1000*AE4+(AB4-AD4)*100+Y4-AA4</f>
        <v>0</v>
      </c>
      <c r="AZ4" s="17"/>
      <c r="BA4" s="17"/>
    </row>
    <row r="5" spans="2:53" ht="13.5" thickBot="1">
      <c r="B5" s="54"/>
      <c r="C5" t="s">
        <v>74</v>
      </c>
      <c r="D5" s="55"/>
      <c r="E5" s="56"/>
      <c r="F5" s="57"/>
      <c r="G5" s="58"/>
      <c r="H5" s="59"/>
      <c r="I5" s="59"/>
      <c r="J5" s="60"/>
      <c r="K5" s="61">
        <f>F8</f>
        <v>0</v>
      </c>
      <c r="L5" s="62" t="s">
        <v>19</v>
      </c>
      <c r="M5" s="63">
        <f>D8</f>
        <v>0</v>
      </c>
      <c r="N5" s="64">
        <f>IF(K5&lt;=M5,0,1)</f>
        <v>0</v>
      </c>
      <c r="O5" s="64">
        <f>IF(M5&lt;=K5,0,1)</f>
        <v>0</v>
      </c>
      <c r="P5" s="65"/>
      <c r="Q5" s="65"/>
      <c r="R5" s="45">
        <f>F11</f>
        <v>0</v>
      </c>
      <c r="S5" s="46" t="s">
        <v>19</v>
      </c>
      <c r="T5" s="47">
        <f>D11</f>
        <v>0</v>
      </c>
      <c r="U5" s="64">
        <f t="shared" si="0"/>
        <v>0</v>
      </c>
      <c r="V5" s="64">
        <f t="shared" si="1"/>
        <v>0</v>
      </c>
      <c r="W5" s="65"/>
      <c r="X5" s="65"/>
      <c r="Y5" s="66"/>
      <c r="Z5" s="67"/>
      <c r="AA5" s="68"/>
      <c r="AB5" s="69"/>
      <c r="AC5" s="67"/>
      <c r="AD5" s="68"/>
      <c r="AE5" s="70"/>
      <c r="AF5" s="70"/>
      <c r="AG5" s="70"/>
      <c r="AH5" s="71"/>
      <c r="AK5">
        <f>IF(AE4&lt;AG4,1,0)</f>
        <v>0</v>
      </c>
      <c r="AL5">
        <f>IF(AE4&lt;AG4,1,0)</f>
        <v>0</v>
      </c>
      <c r="AM5">
        <f>IF(AE4&lt;AG4,1,0)</f>
        <v>0</v>
      </c>
      <c r="AZ5" s="17"/>
      <c r="BA5" s="17"/>
    </row>
    <row r="6" spans="2:53" ht="12.75">
      <c r="B6" s="19"/>
      <c r="C6" s="72"/>
      <c r="D6" s="27"/>
      <c r="E6" s="28" t="s">
        <v>19</v>
      </c>
      <c r="F6" s="73"/>
      <c r="G6" s="30">
        <f aca="true" t="shared" si="2" ref="G6:G11">IF(D6&lt;=F6,0,1)</f>
        <v>0</v>
      </c>
      <c r="H6" s="30">
        <f aca="true" t="shared" si="3" ref="H6:H11">IF(F6&lt;=D6,0,1)</f>
        <v>0</v>
      </c>
      <c r="I6" s="31">
        <f>SUM(G6:G8)</f>
        <v>0</v>
      </c>
      <c r="J6" s="31">
        <f>SUM(H6:H8)</f>
        <v>0</v>
      </c>
      <c r="K6" s="20"/>
      <c r="L6" s="21"/>
      <c r="M6" s="22"/>
      <c r="N6" s="23"/>
      <c r="O6" s="24"/>
      <c r="P6" s="25"/>
      <c r="Q6" s="26"/>
      <c r="R6" s="27">
        <f>M9</f>
        <v>0</v>
      </c>
      <c r="S6" s="28" t="s">
        <v>19</v>
      </c>
      <c r="T6" s="29">
        <f>K9</f>
        <v>0</v>
      </c>
      <c r="U6" s="30">
        <f t="shared" si="0"/>
        <v>0</v>
      </c>
      <c r="V6" s="30">
        <f t="shared" si="1"/>
        <v>0</v>
      </c>
      <c r="W6" s="31">
        <f>SUM(U6:U8)</f>
        <v>0</v>
      </c>
      <c r="X6" s="31">
        <f>SUM(V6:V8)</f>
        <v>0</v>
      </c>
      <c r="Y6" s="32"/>
      <c r="Z6" s="33"/>
      <c r="AA6" s="34"/>
      <c r="AB6" s="35"/>
      <c r="AC6" s="33"/>
      <c r="AD6" s="34"/>
      <c r="AE6" s="51"/>
      <c r="AF6" s="51"/>
      <c r="AG6" s="51"/>
      <c r="AH6" s="53"/>
      <c r="AJ6" t="str">
        <f>CONCATENATE(C7," - ",C8)</f>
        <v>Nagy Petra - DTC-DSC SI</v>
      </c>
      <c r="AO6" t="str">
        <f>CONCATENATE(C7,"-",C8)</f>
        <v>Nagy Petra-DTC-DSC SI</v>
      </c>
      <c r="AQ6">
        <f>AE7-AG7</f>
        <v>0</v>
      </c>
      <c r="AR6">
        <f>AB7-AD7</f>
        <v>0</v>
      </c>
      <c r="AS6">
        <f>Y7-AA7</f>
        <v>0</v>
      </c>
      <c r="AT6">
        <f>IF(AG7=0,1,0)</f>
        <v>1</v>
      </c>
      <c r="AU6">
        <f>IF(AG7=1,1,0)</f>
        <v>0</v>
      </c>
      <c r="AV6">
        <f>IF(AG7=2,1,0)</f>
        <v>0</v>
      </c>
      <c r="AW6">
        <f>IF(AV6=1,AT6,-999)</f>
        <v>-999</v>
      </c>
      <c r="AZ6" s="17"/>
      <c r="BA6" s="17"/>
    </row>
    <row r="7" spans="2:53" ht="12.75">
      <c r="B7" s="38" t="s">
        <v>9</v>
      </c>
      <c r="C7" s="85" t="s">
        <v>129</v>
      </c>
      <c r="D7" s="45"/>
      <c r="E7" s="46" t="s">
        <v>19</v>
      </c>
      <c r="F7" s="74"/>
      <c r="G7" s="48">
        <f t="shared" si="2"/>
        <v>0</v>
      </c>
      <c r="H7" s="48">
        <f t="shared" si="3"/>
        <v>0</v>
      </c>
      <c r="I7" s="49">
        <f>IF(I6&lt;=J6,0,1)</f>
        <v>0</v>
      </c>
      <c r="J7" s="49">
        <f>IF(J6&lt;=I6,0,1)</f>
        <v>0</v>
      </c>
      <c r="K7" s="39"/>
      <c r="L7" s="40"/>
      <c r="M7" s="41"/>
      <c r="N7" s="42"/>
      <c r="O7" s="43"/>
      <c r="P7" s="43"/>
      <c r="Q7" s="44"/>
      <c r="R7" s="45">
        <f>M10</f>
        <v>0</v>
      </c>
      <c r="S7" s="46" t="s">
        <v>19</v>
      </c>
      <c r="T7" s="47">
        <f>K10</f>
        <v>0</v>
      </c>
      <c r="U7" s="48">
        <f t="shared" si="0"/>
        <v>0</v>
      </c>
      <c r="V7" s="48">
        <f t="shared" si="1"/>
        <v>0</v>
      </c>
      <c r="W7" s="49">
        <f>IF(W6&lt;=X6,0,1)</f>
        <v>0</v>
      </c>
      <c r="X7" s="49">
        <f>IF(X6&lt;=W6,0,1)</f>
        <v>0</v>
      </c>
      <c r="Y7" s="50">
        <f>SUM(D6:D8,R6:R8)</f>
        <v>0</v>
      </c>
      <c r="Z7" s="46" t="s">
        <v>19</v>
      </c>
      <c r="AA7" s="51">
        <f>SUM(F6:F8,T6:T8)</f>
        <v>0</v>
      </c>
      <c r="AB7" s="52">
        <f>SUM(I6,W6)</f>
        <v>0</v>
      </c>
      <c r="AC7" s="46" t="s">
        <v>19</v>
      </c>
      <c r="AD7" s="47">
        <f>J6+X6</f>
        <v>0</v>
      </c>
      <c r="AE7" s="52">
        <f>SUM(I7,P7,W7)</f>
        <v>0</v>
      </c>
      <c r="AF7" s="46" t="s">
        <v>19</v>
      </c>
      <c r="AG7" s="47">
        <f>SUM(J7,Q7,X7)</f>
        <v>0</v>
      </c>
      <c r="AH7" s="53">
        <f>IF(OR(AE7&gt;0,AG7&gt;0),RANK(AN7,AN4:$AO10,0),0)</f>
        <v>0</v>
      </c>
      <c r="AK7">
        <f>IF(AE7&gt;AG7,1,0)</f>
        <v>0</v>
      </c>
      <c r="AL7">
        <f>IF(AE7&gt;AG7,1,0)</f>
        <v>0</v>
      </c>
      <c r="AM7">
        <f>IF(AE7&gt;AG7,1,0)</f>
        <v>0</v>
      </c>
      <c r="AN7">
        <f>1000*AE7+(AB7-AD7)*100+Y7-AA7</f>
        <v>0</v>
      </c>
      <c r="AZ7" s="17"/>
      <c r="BA7" s="17"/>
    </row>
    <row r="8" spans="2:53" ht="13.5" customHeight="1" thickBot="1">
      <c r="B8" s="54"/>
      <c r="C8" s="85" t="s">
        <v>24</v>
      </c>
      <c r="D8" s="61"/>
      <c r="E8" s="62" t="s">
        <v>19</v>
      </c>
      <c r="F8" s="75"/>
      <c r="G8" s="64">
        <f t="shared" si="2"/>
        <v>0</v>
      </c>
      <c r="H8" s="64">
        <f t="shared" si="3"/>
        <v>0</v>
      </c>
      <c r="I8" s="65"/>
      <c r="J8" s="65"/>
      <c r="K8" s="55"/>
      <c r="L8" s="56"/>
      <c r="M8" s="57"/>
      <c r="N8" s="58"/>
      <c r="O8" s="59"/>
      <c r="P8" s="59"/>
      <c r="Q8" s="60"/>
      <c r="R8" s="61">
        <f>M11</f>
        <v>0</v>
      </c>
      <c r="S8" s="62" t="s">
        <v>19</v>
      </c>
      <c r="T8" s="63">
        <f>K11</f>
        <v>0</v>
      </c>
      <c r="U8" s="64">
        <f t="shared" si="0"/>
        <v>0</v>
      </c>
      <c r="V8" s="64">
        <f t="shared" si="1"/>
        <v>0</v>
      </c>
      <c r="W8" s="65"/>
      <c r="X8" s="65"/>
      <c r="Y8" s="66"/>
      <c r="Z8" s="67"/>
      <c r="AA8" s="68"/>
      <c r="AB8" s="76"/>
      <c r="AC8" s="67"/>
      <c r="AD8" s="68"/>
      <c r="AE8" s="70"/>
      <c r="AF8" s="70"/>
      <c r="AG8" s="70"/>
      <c r="AH8" s="71"/>
      <c r="AK8">
        <f>IF(AE7&lt;AG7,1,0)</f>
        <v>0</v>
      </c>
      <c r="AL8">
        <f>IF(AE7&lt;AG7,1,0)</f>
        <v>0</v>
      </c>
      <c r="AM8">
        <f>IF(AE7&lt;AG7,1,0)</f>
        <v>0</v>
      </c>
      <c r="AZ8" s="17"/>
      <c r="BA8" s="17"/>
    </row>
    <row r="9" spans="2:53" ht="12.75">
      <c r="B9" s="19"/>
      <c r="C9" s="19"/>
      <c r="D9" s="27"/>
      <c r="E9" s="28" t="s">
        <v>19</v>
      </c>
      <c r="F9" s="73"/>
      <c r="G9" s="30">
        <f t="shared" si="2"/>
        <v>0</v>
      </c>
      <c r="H9" s="30">
        <f t="shared" si="3"/>
        <v>0</v>
      </c>
      <c r="I9" s="31">
        <f>SUM(G9:G11)</f>
        <v>0</v>
      </c>
      <c r="J9" s="31">
        <f>SUM(H9:H11)</f>
        <v>0</v>
      </c>
      <c r="K9" s="27"/>
      <c r="L9" s="28" t="s">
        <v>19</v>
      </c>
      <c r="M9" s="73"/>
      <c r="N9" s="30">
        <f>IF(K9&lt;=M9,0,1)</f>
        <v>0</v>
      </c>
      <c r="O9" s="30">
        <f>IF(M9&lt;=K9,0,1)</f>
        <v>0</v>
      </c>
      <c r="P9" s="31">
        <f>SUM(N9:N11)</f>
        <v>0</v>
      </c>
      <c r="Q9" s="31">
        <f>SUM(O9:O11)</f>
        <v>0</v>
      </c>
      <c r="R9" s="20"/>
      <c r="S9" s="21"/>
      <c r="T9" s="22"/>
      <c r="U9" s="23"/>
      <c r="V9" s="24"/>
      <c r="W9" s="25"/>
      <c r="X9" s="26"/>
      <c r="Y9" s="32"/>
      <c r="Z9" s="33"/>
      <c r="AA9" s="34"/>
      <c r="AB9" s="35"/>
      <c r="AC9" s="33"/>
      <c r="AD9" s="34"/>
      <c r="AE9" s="51"/>
      <c r="AF9" s="51"/>
      <c r="AG9" s="51"/>
      <c r="AH9" s="53"/>
      <c r="AJ9" t="str">
        <f>CONCATENATE(C10," - ",C11)</f>
        <v>Koczka Dorina - NYSC KFT</v>
      </c>
      <c r="AO9" t="str">
        <f>CONCATENATE(C10,"-",C11)</f>
        <v>Koczka Dorina-NYSC KFT</v>
      </c>
      <c r="AQ9">
        <f>AE10-AG10</f>
        <v>0</v>
      </c>
      <c r="AR9">
        <f>AB10-AD10</f>
        <v>0</v>
      </c>
      <c r="AS9">
        <f>Y10-AA10</f>
        <v>0</v>
      </c>
      <c r="AT9">
        <f>IF(AG10=0,1,0)</f>
        <v>1</v>
      </c>
      <c r="AU9">
        <f>IF(AG10=1,1,0)</f>
        <v>0</v>
      </c>
      <c r="AV9">
        <f>IF(AG10=2,1,0)</f>
        <v>0</v>
      </c>
      <c r="AW9">
        <f>IF(AV9=1,AT9,-999)</f>
        <v>-999</v>
      </c>
      <c r="AZ9" s="17"/>
      <c r="BA9" s="17"/>
    </row>
    <row r="10" spans="2:53" ht="12.75">
      <c r="B10" s="38" t="s">
        <v>10</v>
      </c>
      <c r="C10" s="85" t="s">
        <v>128</v>
      </c>
      <c r="D10" s="45"/>
      <c r="E10" s="46" t="s">
        <v>19</v>
      </c>
      <c r="F10" s="74"/>
      <c r="G10" s="48">
        <f t="shared" si="2"/>
        <v>0</v>
      </c>
      <c r="H10" s="48">
        <f t="shared" si="3"/>
        <v>0</v>
      </c>
      <c r="I10" s="49">
        <f>IF(I9&lt;=J9,0,1)</f>
        <v>0</v>
      </c>
      <c r="J10" s="49">
        <f>IF(J9&lt;=I9,0,1)</f>
        <v>0</v>
      </c>
      <c r="K10" s="45"/>
      <c r="L10" s="46" t="s">
        <v>19</v>
      </c>
      <c r="M10" s="74"/>
      <c r="N10" s="48">
        <f>IF(K10&lt;=M10,0,1)</f>
        <v>0</v>
      </c>
      <c r="O10" s="48">
        <f>IF(M10&lt;=K10,0,1)</f>
        <v>0</v>
      </c>
      <c r="P10" s="49">
        <f>IF(P9&lt;=Q9,0,1)</f>
        <v>0</v>
      </c>
      <c r="Q10" s="49">
        <f>IF(Q9&lt;=P9,0,1)</f>
        <v>0</v>
      </c>
      <c r="R10" s="39"/>
      <c r="S10" s="40"/>
      <c r="T10" s="41"/>
      <c r="U10" s="42"/>
      <c r="V10" s="43"/>
      <c r="W10" s="43"/>
      <c r="X10" s="44"/>
      <c r="Y10" s="50">
        <f>SUM(D9:D11,K9:K11)</f>
        <v>0</v>
      </c>
      <c r="Z10" s="46" t="s">
        <v>19</v>
      </c>
      <c r="AA10" s="51">
        <f>SUM(F9:F11,M9:M11)</f>
        <v>0</v>
      </c>
      <c r="AB10" s="52">
        <f>SUM(I9,P9)</f>
        <v>0</v>
      </c>
      <c r="AC10" s="46" t="s">
        <v>19</v>
      </c>
      <c r="AD10" s="47">
        <f>J9+Q9</f>
        <v>0</v>
      </c>
      <c r="AE10" s="52">
        <f>SUM(I10,P10,W10)</f>
        <v>0</v>
      </c>
      <c r="AF10" s="46" t="s">
        <v>19</v>
      </c>
      <c r="AG10" s="47">
        <f>SUM(J10,Q10,X10)</f>
        <v>0</v>
      </c>
      <c r="AH10" s="53">
        <f>IF(OR(AE10&gt;0,AG10&gt;0),RANK(AN10,AN4:$AO10,0),0)</f>
        <v>0</v>
      </c>
      <c r="AK10">
        <f>IF(AE10&gt;AG10,1,0)</f>
        <v>0</v>
      </c>
      <c r="AL10">
        <f>IF(AE10&gt;AG10,1,0)</f>
        <v>0</v>
      </c>
      <c r="AM10">
        <f>IF(AE10&gt;AG10,1,0)</f>
        <v>0</v>
      </c>
      <c r="AN10">
        <f>1000*AE10+(AB10-AD10)*100+Y10-AA10</f>
        <v>0</v>
      </c>
      <c r="AW10" t="s">
        <v>20</v>
      </c>
      <c r="AZ10" s="17"/>
      <c r="BA10" s="17"/>
    </row>
    <row r="11" spans="2:53" ht="13.5" thickBot="1">
      <c r="B11" s="77"/>
      <c r="C11" s="78" t="s">
        <v>63</v>
      </c>
      <c r="D11" s="61"/>
      <c r="E11" s="62" t="s">
        <v>19</v>
      </c>
      <c r="F11" s="75"/>
      <c r="G11" s="64">
        <f t="shared" si="2"/>
        <v>0</v>
      </c>
      <c r="H11" s="64">
        <f t="shared" si="3"/>
        <v>0</v>
      </c>
      <c r="I11" s="65"/>
      <c r="J11" s="65"/>
      <c r="K11" s="61"/>
      <c r="L11" s="62" t="s">
        <v>19</v>
      </c>
      <c r="M11" s="75"/>
      <c r="N11" s="64">
        <f>IF(K11&lt;=M11,0,1)</f>
        <v>0</v>
      </c>
      <c r="O11" s="64">
        <f>IF(M11&lt;=K11,0,1)</f>
        <v>0</v>
      </c>
      <c r="P11" s="65"/>
      <c r="Q11" s="65"/>
      <c r="R11" s="55"/>
      <c r="S11" s="56"/>
      <c r="T11" s="57"/>
      <c r="U11" s="58"/>
      <c r="V11" s="59"/>
      <c r="W11" s="59"/>
      <c r="X11" s="60"/>
      <c r="Y11" s="66"/>
      <c r="Z11" s="67"/>
      <c r="AA11" s="68"/>
      <c r="AB11" s="69"/>
      <c r="AC11" s="67"/>
      <c r="AD11" s="68"/>
      <c r="AE11" s="70"/>
      <c r="AF11" s="70"/>
      <c r="AG11" s="70"/>
      <c r="AH11" s="71"/>
      <c r="AK11">
        <f>IF(AE10&lt;AG10,1,0)</f>
        <v>0</v>
      </c>
      <c r="AL11">
        <f>IF(AE10&lt;AG10,1,0)</f>
        <v>0</v>
      </c>
      <c r="AM11">
        <f>IF(AE10&lt;AG10,1,0)</f>
        <v>0</v>
      </c>
      <c r="AZ11" s="17"/>
      <c r="BA11" s="17"/>
    </row>
    <row r="12" spans="3:53" ht="15" customHeight="1">
      <c r="C12" s="131"/>
      <c r="AZ12" s="17"/>
      <c r="BA12" s="17"/>
    </row>
    <row r="13" spans="3:53" ht="15" customHeight="1">
      <c r="C13" s="131"/>
      <c r="AZ13" s="17"/>
      <c r="BA13" s="17"/>
    </row>
    <row r="14" spans="3:53" ht="15" customHeight="1" thickBot="1">
      <c r="C14" s="131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2"/>
      <c r="AH14" s="82"/>
      <c r="AK14" t="s">
        <v>0</v>
      </c>
      <c r="AN14" t="s">
        <v>1</v>
      </c>
      <c r="AZ14" s="17"/>
      <c r="BA14" s="17"/>
    </row>
    <row r="15" spans="2:53" ht="15" thickBot="1">
      <c r="B15" s="4" t="s">
        <v>2</v>
      </c>
      <c r="C15" s="4" t="s">
        <v>127</v>
      </c>
      <c r="D15" s="5"/>
      <c r="E15" s="6" t="str">
        <f>B17</f>
        <v>A</v>
      </c>
      <c r="F15" s="7"/>
      <c r="G15" s="8"/>
      <c r="H15" s="8"/>
      <c r="I15" s="8"/>
      <c r="J15" s="8"/>
      <c r="K15" s="5"/>
      <c r="L15" s="9" t="str">
        <f>B20</f>
        <v>B</v>
      </c>
      <c r="M15" s="10"/>
      <c r="N15" s="11"/>
      <c r="O15" s="11"/>
      <c r="P15" s="11"/>
      <c r="Q15" s="11"/>
      <c r="R15" s="12"/>
      <c r="S15" s="9" t="str">
        <f>B23</f>
        <v>C</v>
      </c>
      <c r="T15" s="10"/>
      <c r="U15" s="11"/>
      <c r="V15" s="11"/>
      <c r="W15" s="11"/>
      <c r="X15" s="11"/>
      <c r="Y15" s="13"/>
      <c r="Z15" s="14" t="s">
        <v>4</v>
      </c>
      <c r="AA15" s="10"/>
      <c r="AB15" s="12"/>
      <c r="AC15" s="14" t="s">
        <v>5</v>
      </c>
      <c r="AD15" s="10"/>
      <c r="AE15" s="11"/>
      <c r="AF15" s="14" t="s">
        <v>6</v>
      </c>
      <c r="AG15" s="10"/>
      <c r="AH15" s="15" t="s">
        <v>7</v>
      </c>
      <c r="AK15" s="16" t="s">
        <v>8</v>
      </c>
      <c r="AL15" s="16" t="s">
        <v>9</v>
      </c>
      <c r="AM15" s="16" t="s">
        <v>10</v>
      </c>
      <c r="AN15" s="16"/>
      <c r="AO15" s="16" t="s">
        <v>11</v>
      </c>
      <c r="AP15" s="16"/>
      <c r="AQ15" s="16" t="s">
        <v>12</v>
      </c>
      <c r="AR15" s="16" t="s">
        <v>13</v>
      </c>
      <c r="AS15" s="16" t="s">
        <v>14</v>
      </c>
      <c r="AT15" s="16" t="s">
        <v>15</v>
      </c>
      <c r="AU15" s="16" t="s">
        <v>16</v>
      </c>
      <c r="AV15" s="16" t="s">
        <v>17</v>
      </c>
      <c r="AW15" s="16" t="s">
        <v>18</v>
      </c>
      <c r="AX15" s="16"/>
      <c r="AY15" s="16"/>
      <c r="AZ15" s="17"/>
      <c r="BA15" s="17"/>
    </row>
    <row r="16" spans="2:53" ht="15">
      <c r="B16" s="18"/>
      <c r="C16" s="19"/>
      <c r="D16" s="20"/>
      <c r="E16" s="21"/>
      <c r="F16" s="22"/>
      <c r="G16" s="23"/>
      <c r="H16" s="24"/>
      <c r="I16" s="25"/>
      <c r="J16" s="26"/>
      <c r="K16" s="27">
        <f>F19</f>
        <v>0</v>
      </c>
      <c r="L16" s="28" t="s">
        <v>19</v>
      </c>
      <c r="M16" s="29">
        <f>D19</f>
        <v>0</v>
      </c>
      <c r="N16" s="30">
        <f>IF(K16&lt;=M16,0,1)</f>
        <v>0</v>
      </c>
      <c r="O16" s="30">
        <f>IF(M16&lt;=K16,0,1)</f>
        <v>0</v>
      </c>
      <c r="P16" s="31">
        <f>SUM(N16:N18)</f>
        <v>0</v>
      </c>
      <c r="Q16" s="31">
        <f>SUM(O16:O18)</f>
        <v>0</v>
      </c>
      <c r="R16" s="27">
        <f>F22</f>
        <v>0</v>
      </c>
      <c r="S16" s="28" t="s">
        <v>19</v>
      </c>
      <c r="T16" s="29">
        <f>D22</f>
        <v>0</v>
      </c>
      <c r="U16" s="30">
        <f aca="true" t="shared" si="4" ref="U16:U21">IF(R16&lt;=T16,0,1)</f>
        <v>0</v>
      </c>
      <c r="V16" s="30">
        <f aca="true" t="shared" si="5" ref="V16:V21">IF(T16&lt;=R16,0,1)</f>
        <v>0</v>
      </c>
      <c r="W16" s="31">
        <f>SUM(U16:U18)</f>
        <v>0</v>
      </c>
      <c r="X16" s="31">
        <f>SUM(V16:V18)</f>
        <v>0</v>
      </c>
      <c r="Y16" s="32"/>
      <c r="Z16" s="33"/>
      <c r="AA16" s="34"/>
      <c r="AB16" s="35"/>
      <c r="AC16" s="33"/>
      <c r="AD16" s="34"/>
      <c r="AE16" s="36"/>
      <c r="AF16" s="36"/>
      <c r="AG16" s="36"/>
      <c r="AH16" s="37"/>
      <c r="AI16" s="16"/>
      <c r="AJ16" t="str">
        <f>CONCATENATE(C17," - ",C18)</f>
        <v>Kovács Ágnes - DST-DSC SI</v>
      </c>
      <c r="AO16" t="str">
        <f>CONCATENATE(C17,"-",C18)</f>
        <v>Kovács Ágnes-DST-DSC SI</v>
      </c>
      <c r="AQ16">
        <f>AE17-AG17</f>
        <v>0</v>
      </c>
      <c r="AR16">
        <f>AB17-AD17</f>
        <v>0</v>
      </c>
      <c r="AS16">
        <f>Y17-AA17</f>
        <v>0</v>
      </c>
      <c r="AT16">
        <f>IF(AG17=0,1,0)</f>
        <v>1</v>
      </c>
      <c r="AU16">
        <f>IF(AG17=1,1,0)</f>
        <v>0</v>
      </c>
      <c r="AV16">
        <f>IF(AG17=2,1,0)</f>
        <v>0</v>
      </c>
      <c r="AW16">
        <f>IF(AV16=1,AT16,-999)</f>
        <v>-999</v>
      </c>
      <c r="AZ16" s="17"/>
      <c r="BA16" s="17"/>
    </row>
    <row r="17" spans="2:53" ht="12.75">
      <c r="B17" s="38" t="s">
        <v>8</v>
      </c>
      <c r="C17" t="s">
        <v>126</v>
      </c>
      <c r="D17" s="39"/>
      <c r="E17" s="40"/>
      <c r="F17" s="41"/>
      <c r="G17" s="42"/>
      <c r="H17" s="43"/>
      <c r="I17" s="43"/>
      <c r="J17" s="44"/>
      <c r="K17" s="45">
        <f>F20</f>
        <v>0</v>
      </c>
      <c r="L17" s="46" t="s">
        <v>19</v>
      </c>
      <c r="M17" s="47">
        <f>D20</f>
        <v>0</v>
      </c>
      <c r="N17" s="48">
        <f>IF(K17&lt;=M17,0,1)</f>
        <v>0</v>
      </c>
      <c r="O17" s="48">
        <f>IF(M17&lt;=K17,0,1)</f>
        <v>0</v>
      </c>
      <c r="P17" s="49">
        <f>IF(P16&lt;=Q16,0,1)</f>
        <v>0</v>
      </c>
      <c r="Q17" s="49">
        <f>IF(Q16&lt;=P16,0,1)</f>
        <v>0</v>
      </c>
      <c r="R17" s="45">
        <f>F23</f>
        <v>0</v>
      </c>
      <c r="S17" s="46" t="s">
        <v>19</v>
      </c>
      <c r="T17" s="47">
        <f>D23</f>
        <v>0</v>
      </c>
      <c r="U17" s="48">
        <f t="shared" si="4"/>
        <v>0</v>
      </c>
      <c r="V17" s="48">
        <f t="shared" si="5"/>
        <v>0</v>
      </c>
      <c r="W17" s="49">
        <f>IF(W16&lt;=X16,0,1)</f>
        <v>0</v>
      </c>
      <c r="X17" s="49">
        <f>IF(X16&lt;=W16,0,1)</f>
        <v>0</v>
      </c>
      <c r="Y17" s="50">
        <f>SUM(K16:K18,R16:R18,)</f>
        <v>0</v>
      </c>
      <c r="Z17" s="46" t="s">
        <v>19</v>
      </c>
      <c r="AA17" s="47">
        <f>SUM(M16:M18,T16:T18)</f>
        <v>0</v>
      </c>
      <c r="AB17" s="52">
        <f>SUM(P16,W16)</f>
        <v>0</v>
      </c>
      <c r="AC17" s="46" t="s">
        <v>19</v>
      </c>
      <c r="AD17" s="47">
        <f>Q16+X16</f>
        <v>0</v>
      </c>
      <c r="AE17" s="52">
        <f>SUM(I17,P17,W17)</f>
        <v>0</v>
      </c>
      <c r="AF17" s="46" t="s">
        <v>19</v>
      </c>
      <c r="AG17" s="47">
        <f>SUM(J17,Q17,X17)</f>
        <v>0</v>
      </c>
      <c r="AH17" s="53">
        <f>IF(OR(AE17&gt;0,AG17&gt;0),RANK(AN17,AN17:$AO23,0),0)</f>
        <v>0</v>
      </c>
      <c r="AK17">
        <f>IF(AE17&gt;AG17,1,0)</f>
        <v>0</v>
      </c>
      <c r="AL17">
        <f>IF(AE17&gt;AG17,1,0)</f>
        <v>0</v>
      </c>
      <c r="AM17">
        <f>IF(AE17&gt;AG17,1,0)</f>
        <v>0</v>
      </c>
      <c r="AN17">
        <f>1000*AE17+(AB17-AD17)*100+Y17-AA17</f>
        <v>0</v>
      </c>
      <c r="AZ17" s="17"/>
      <c r="BA17" s="17"/>
    </row>
    <row r="18" spans="2:53" ht="13.5" thickBot="1">
      <c r="B18" s="54"/>
      <c r="C18" t="s">
        <v>125</v>
      </c>
      <c r="D18" s="55"/>
      <c r="E18" s="56"/>
      <c r="F18" s="57"/>
      <c r="G18" s="58"/>
      <c r="H18" s="59"/>
      <c r="I18" s="59"/>
      <c r="J18" s="60"/>
      <c r="K18" s="61">
        <f>F21</f>
        <v>0</v>
      </c>
      <c r="L18" s="62" t="s">
        <v>19</v>
      </c>
      <c r="M18" s="63">
        <f>D21</f>
        <v>0</v>
      </c>
      <c r="N18" s="64">
        <f>IF(K18&lt;=M18,0,1)</f>
        <v>0</v>
      </c>
      <c r="O18" s="64">
        <f>IF(M18&lt;=K18,0,1)</f>
        <v>0</v>
      </c>
      <c r="P18" s="65"/>
      <c r="Q18" s="65"/>
      <c r="R18" s="45">
        <f>F24</f>
        <v>0</v>
      </c>
      <c r="S18" s="46" t="s">
        <v>19</v>
      </c>
      <c r="T18" s="47">
        <f>D24</f>
        <v>0</v>
      </c>
      <c r="U18" s="64">
        <f t="shared" si="4"/>
        <v>0</v>
      </c>
      <c r="V18" s="64">
        <f t="shared" si="5"/>
        <v>0</v>
      </c>
      <c r="W18" s="65"/>
      <c r="X18" s="65"/>
      <c r="Y18" s="66"/>
      <c r="Z18" s="67"/>
      <c r="AA18" s="68"/>
      <c r="AB18" s="69"/>
      <c r="AC18" s="67"/>
      <c r="AD18" s="68"/>
      <c r="AE18" s="70"/>
      <c r="AF18" s="70"/>
      <c r="AG18" s="70"/>
      <c r="AH18" s="71"/>
      <c r="AK18">
        <f>IF(AE17&lt;AG17,1,0)</f>
        <v>0</v>
      </c>
      <c r="AL18">
        <f>IF(AE17&lt;AG17,1,0)</f>
        <v>0</v>
      </c>
      <c r="AM18">
        <f>IF(AE17&lt;AG17,1,0)</f>
        <v>0</v>
      </c>
      <c r="AZ18" s="17"/>
      <c r="BA18" s="17"/>
    </row>
    <row r="19" spans="2:53" ht="12.75">
      <c r="B19" s="19"/>
      <c r="C19" s="72"/>
      <c r="D19" s="27"/>
      <c r="E19" s="28" t="s">
        <v>19</v>
      </c>
      <c r="F19" s="73"/>
      <c r="G19" s="30">
        <f aca="true" t="shared" si="6" ref="G19:G24">IF(D19&lt;=F19,0,1)</f>
        <v>0</v>
      </c>
      <c r="H19" s="30">
        <f aca="true" t="shared" si="7" ref="H19:H24">IF(F19&lt;=D19,0,1)</f>
        <v>0</v>
      </c>
      <c r="I19" s="31">
        <f>SUM(G19:G21)</f>
        <v>0</v>
      </c>
      <c r="J19" s="31">
        <f>SUM(H19:H21)</f>
        <v>0</v>
      </c>
      <c r="K19" s="20"/>
      <c r="L19" s="21"/>
      <c r="M19" s="22"/>
      <c r="N19" s="23"/>
      <c r="O19" s="24"/>
      <c r="P19" s="25"/>
      <c r="Q19" s="26"/>
      <c r="R19" s="27">
        <f>M22</f>
        <v>0</v>
      </c>
      <c r="S19" s="28" t="s">
        <v>19</v>
      </c>
      <c r="T19" s="29">
        <f>K22</f>
        <v>0</v>
      </c>
      <c r="U19" s="30">
        <f t="shared" si="4"/>
        <v>0</v>
      </c>
      <c r="V19" s="30">
        <f t="shared" si="5"/>
        <v>0</v>
      </c>
      <c r="W19" s="31">
        <f>SUM(U19:U21)</f>
        <v>0</v>
      </c>
      <c r="X19" s="31">
        <f>SUM(V19:V21)</f>
        <v>0</v>
      </c>
      <c r="Y19" s="32"/>
      <c r="Z19" s="33"/>
      <c r="AA19" s="34"/>
      <c r="AB19" s="35"/>
      <c r="AC19" s="33"/>
      <c r="AD19" s="34"/>
      <c r="AE19" s="51"/>
      <c r="AF19" s="51"/>
      <c r="AG19" s="51"/>
      <c r="AH19" s="53"/>
      <c r="AJ19" t="str">
        <f>CONCATENATE(C20," - ",C21)</f>
        <v>Pécsi Noémi - Danubius KSE</v>
      </c>
      <c r="AO19" t="str">
        <f>CONCATENATE(C20,"-",C21)</f>
        <v>Pécsi Noémi-Danubius KSE</v>
      </c>
      <c r="AQ19">
        <f>AE20-AG20</f>
        <v>0</v>
      </c>
      <c r="AR19">
        <f>AB20-AD20</f>
        <v>0</v>
      </c>
      <c r="AS19">
        <f>Y20-AA20</f>
        <v>0</v>
      </c>
      <c r="AT19">
        <f>IF(AG20=0,1,0)</f>
        <v>1</v>
      </c>
      <c r="AU19">
        <f>IF(AG20=1,1,0)</f>
        <v>0</v>
      </c>
      <c r="AV19">
        <f>IF(AG20=2,1,0)</f>
        <v>0</v>
      </c>
      <c r="AW19">
        <f>IF(AV19=1,AT19,-999)</f>
        <v>-999</v>
      </c>
      <c r="AZ19" s="17"/>
      <c r="BA19" s="17"/>
    </row>
    <row r="20" spans="2:53" ht="12.75">
      <c r="B20" s="38" t="s">
        <v>9</v>
      </c>
      <c r="C20" s="85" t="s">
        <v>124</v>
      </c>
      <c r="D20" s="45"/>
      <c r="E20" s="46" t="s">
        <v>19</v>
      </c>
      <c r="F20" s="74"/>
      <c r="G20" s="48">
        <f t="shared" si="6"/>
        <v>0</v>
      </c>
      <c r="H20" s="48">
        <f t="shared" si="7"/>
        <v>0</v>
      </c>
      <c r="I20" s="49">
        <f>IF(I19&lt;=J19,0,1)</f>
        <v>0</v>
      </c>
      <c r="J20" s="49">
        <f>IF(J19&lt;=I19,0,1)</f>
        <v>0</v>
      </c>
      <c r="K20" s="39"/>
      <c r="L20" s="40"/>
      <c r="M20" s="41"/>
      <c r="N20" s="42"/>
      <c r="O20" s="43"/>
      <c r="P20" s="43"/>
      <c r="Q20" s="44"/>
      <c r="R20" s="45">
        <f>M23</f>
        <v>0</v>
      </c>
      <c r="S20" s="46" t="s">
        <v>19</v>
      </c>
      <c r="T20" s="47">
        <f>K23</f>
        <v>0</v>
      </c>
      <c r="U20" s="48">
        <f t="shared" si="4"/>
        <v>0</v>
      </c>
      <c r="V20" s="48">
        <f t="shared" si="5"/>
        <v>0</v>
      </c>
      <c r="W20" s="49">
        <f>IF(W19&lt;=X19,0,1)</f>
        <v>0</v>
      </c>
      <c r="X20" s="49">
        <f>IF(X19&lt;=W19,0,1)</f>
        <v>0</v>
      </c>
      <c r="Y20" s="50">
        <f>SUM(D19:D21,R19:R21,)</f>
        <v>0</v>
      </c>
      <c r="Z20" s="46" t="s">
        <v>19</v>
      </c>
      <c r="AA20" s="47">
        <f>SUM(F19:F21,T19:T21)</f>
        <v>0</v>
      </c>
      <c r="AB20" s="52">
        <f>SUM(I19,W19)</f>
        <v>0</v>
      </c>
      <c r="AC20" s="46" t="s">
        <v>19</v>
      </c>
      <c r="AD20" s="47">
        <f>J19+X19</f>
        <v>0</v>
      </c>
      <c r="AE20" s="52">
        <f>SUM(I20,P20,W20)</f>
        <v>0</v>
      </c>
      <c r="AF20" s="46" t="s">
        <v>19</v>
      </c>
      <c r="AG20" s="47">
        <f>SUM(J20,Q20,X20)</f>
        <v>0</v>
      </c>
      <c r="AH20" s="53">
        <f>IF(OR(AE20&gt;0,AG20&gt;0),RANK(AN20,AN17:$AO23,0),0)</f>
        <v>0</v>
      </c>
      <c r="AK20">
        <f>IF(AE20&gt;AG20,1,0)</f>
        <v>0</v>
      </c>
      <c r="AL20">
        <f>IF(AE20&gt;AG20,1,0)</f>
        <v>0</v>
      </c>
      <c r="AM20">
        <f>IF(AE20&gt;AG20,1,0)</f>
        <v>0</v>
      </c>
      <c r="AN20">
        <f>1000*AE20+(AB20-AD20)*100+Y20-AA20</f>
        <v>0</v>
      </c>
      <c r="AZ20" s="17"/>
      <c r="BA20" s="17"/>
    </row>
    <row r="21" spans="2:53" ht="13.5" thickBot="1">
      <c r="B21" s="54"/>
      <c r="C21" s="83" t="s">
        <v>35</v>
      </c>
      <c r="D21" s="61"/>
      <c r="E21" s="62" t="s">
        <v>19</v>
      </c>
      <c r="F21" s="75"/>
      <c r="G21" s="64">
        <f t="shared" si="6"/>
        <v>0</v>
      </c>
      <c r="H21" s="64">
        <f t="shared" si="7"/>
        <v>0</v>
      </c>
      <c r="I21" s="65"/>
      <c r="J21" s="65"/>
      <c r="K21" s="55"/>
      <c r="L21" s="56"/>
      <c r="M21" s="57"/>
      <c r="N21" s="58"/>
      <c r="O21" s="59"/>
      <c r="P21" s="59"/>
      <c r="Q21" s="60"/>
      <c r="R21" s="61">
        <f>M24</f>
        <v>0</v>
      </c>
      <c r="S21" s="62" t="s">
        <v>19</v>
      </c>
      <c r="T21" s="63">
        <f>K24</f>
        <v>0</v>
      </c>
      <c r="U21" s="64">
        <f t="shared" si="4"/>
        <v>0</v>
      </c>
      <c r="V21" s="64">
        <f t="shared" si="5"/>
        <v>0</v>
      </c>
      <c r="W21" s="65"/>
      <c r="X21" s="65"/>
      <c r="Y21" s="66"/>
      <c r="Z21" s="67"/>
      <c r="AA21" s="68"/>
      <c r="AB21" s="76"/>
      <c r="AC21" s="67"/>
      <c r="AD21" s="68"/>
      <c r="AE21" s="70"/>
      <c r="AF21" s="70"/>
      <c r="AG21" s="70"/>
      <c r="AH21" s="71"/>
      <c r="AK21">
        <f>IF(AE20&lt;AG20,1,0)</f>
        <v>0</v>
      </c>
      <c r="AL21">
        <f>IF(AE20&lt;AG20,1,0)</f>
        <v>0</v>
      </c>
      <c r="AM21">
        <f>IF(AE20&lt;AG20,1,0)</f>
        <v>0</v>
      </c>
      <c r="AZ21" s="17"/>
      <c r="BA21" s="17"/>
    </row>
    <row r="22" spans="2:53" ht="12.75">
      <c r="B22" s="19"/>
      <c r="C22" s="19"/>
      <c r="D22" s="27"/>
      <c r="E22" s="28" t="s">
        <v>19</v>
      </c>
      <c r="F22" s="73"/>
      <c r="G22" s="30">
        <f t="shared" si="6"/>
        <v>0</v>
      </c>
      <c r="H22" s="30">
        <f t="shared" si="7"/>
        <v>0</v>
      </c>
      <c r="I22" s="31">
        <f>SUM(G22:G24)</f>
        <v>0</v>
      </c>
      <c r="J22" s="31">
        <f>SUM(H22:H24)</f>
        <v>0</v>
      </c>
      <c r="K22" s="27"/>
      <c r="L22" s="28" t="s">
        <v>19</v>
      </c>
      <c r="M22" s="73"/>
      <c r="N22" s="30">
        <f>IF(K22&lt;=M22,0,1)</f>
        <v>0</v>
      </c>
      <c r="O22" s="30">
        <f>IF(M22&lt;=K22,0,1)</f>
        <v>0</v>
      </c>
      <c r="P22" s="31">
        <f>SUM(N22:N24)</f>
        <v>0</v>
      </c>
      <c r="Q22" s="31">
        <f>SUM(O22:O24)</f>
        <v>0</v>
      </c>
      <c r="R22" s="20"/>
      <c r="S22" s="21"/>
      <c r="T22" s="22"/>
      <c r="U22" s="23"/>
      <c r="V22" s="24"/>
      <c r="W22" s="25"/>
      <c r="X22" s="26"/>
      <c r="Y22" s="32"/>
      <c r="Z22" s="33"/>
      <c r="AA22" s="34"/>
      <c r="AB22" s="35"/>
      <c r="AC22" s="33"/>
      <c r="AD22" s="34"/>
      <c r="AE22" s="51"/>
      <c r="AF22" s="51"/>
      <c r="AG22" s="51"/>
      <c r="AH22" s="53"/>
      <c r="AJ22" t="str">
        <f>CONCATENATE(C23," - ",C24)</f>
        <v>Mucsi Kincső - NYSC KFT</v>
      </c>
      <c r="AO22" t="str">
        <f>CONCATENATE(C23,"-",C24)</f>
        <v>Mucsi Kincső-NYSC KFT</v>
      </c>
      <c r="AQ22">
        <f>AE23-AG23</f>
        <v>0</v>
      </c>
      <c r="AR22">
        <f>AB23-AD23</f>
        <v>0</v>
      </c>
      <c r="AS22">
        <f>Y23-AA23</f>
        <v>0</v>
      </c>
      <c r="AT22">
        <f>IF(AG23=0,1,0)</f>
        <v>1</v>
      </c>
      <c r="AU22">
        <f>IF(AG23=1,1,0)</f>
        <v>0</v>
      </c>
      <c r="AV22">
        <f>IF(AG23=2,1,0)</f>
        <v>0</v>
      </c>
      <c r="AW22">
        <f>IF(AV22=1,AT22,-999)</f>
        <v>-999</v>
      </c>
      <c r="AZ22" s="17"/>
      <c r="BA22" s="17"/>
    </row>
    <row r="23" spans="2:53" ht="12.75">
      <c r="B23" s="38" t="s">
        <v>10</v>
      </c>
      <c r="C23" s="85" t="s">
        <v>123</v>
      </c>
      <c r="D23" s="45"/>
      <c r="E23" s="46" t="s">
        <v>19</v>
      </c>
      <c r="F23" s="74"/>
      <c r="G23" s="48">
        <f t="shared" si="6"/>
        <v>0</v>
      </c>
      <c r="H23" s="48">
        <f t="shared" si="7"/>
        <v>0</v>
      </c>
      <c r="I23" s="49">
        <f>IF(I22&lt;=J22,0,1)</f>
        <v>0</v>
      </c>
      <c r="J23" s="49">
        <f>IF(J22&lt;=I22,0,1)</f>
        <v>0</v>
      </c>
      <c r="K23" s="45"/>
      <c r="L23" s="46" t="s">
        <v>19</v>
      </c>
      <c r="M23" s="74"/>
      <c r="N23" s="48">
        <f>IF(K23&lt;=M23,0,1)</f>
        <v>0</v>
      </c>
      <c r="O23" s="48">
        <f>IF(M23&lt;=K23,0,1)</f>
        <v>0</v>
      </c>
      <c r="P23" s="49">
        <f>IF(P22&lt;=Q22,0,1)</f>
        <v>0</v>
      </c>
      <c r="Q23" s="49">
        <f>IF(Q22&lt;=P22,0,1)</f>
        <v>0</v>
      </c>
      <c r="R23" s="39"/>
      <c r="S23" s="40"/>
      <c r="T23" s="41"/>
      <c r="U23" s="42"/>
      <c r="V23" s="43"/>
      <c r="W23" s="43"/>
      <c r="X23" s="44"/>
      <c r="Y23" s="50">
        <f>SUM(D22:D24,K22:K24,)</f>
        <v>0</v>
      </c>
      <c r="Z23" s="46" t="s">
        <v>19</v>
      </c>
      <c r="AA23" s="47">
        <f>SUM(F22:F24,M22:M24)</f>
        <v>0</v>
      </c>
      <c r="AB23" s="52">
        <f>SUM(I22,P22)</f>
        <v>0</v>
      </c>
      <c r="AC23" s="46" t="s">
        <v>19</v>
      </c>
      <c r="AD23" s="47">
        <f>J22+Q22</f>
        <v>0</v>
      </c>
      <c r="AE23" s="52">
        <f>SUM(I23,P23,W23)</f>
        <v>0</v>
      </c>
      <c r="AF23" s="46" t="s">
        <v>19</v>
      </c>
      <c r="AG23" s="47">
        <f>SUM(J23,Q23,X23)</f>
        <v>0</v>
      </c>
      <c r="AH23" s="53">
        <f>IF(OR(AE23&gt;0,AG23&gt;0),RANK(AN23,AN17:$AO23,0),0)</f>
        <v>0</v>
      </c>
      <c r="AK23">
        <f>IF(AE23&gt;AG23,1,0)</f>
        <v>0</v>
      </c>
      <c r="AL23">
        <f>IF(AE23&gt;AG23,1,0)</f>
        <v>0</v>
      </c>
      <c r="AM23">
        <f>IF(AE23&gt;AG23,1,0)</f>
        <v>0</v>
      </c>
      <c r="AN23">
        <f>1000*AE23+(AB23-AD23)*100+Y23-AA23</f>
        <v>0</v>
      </c>
      <c r="AW23" t="s">
        <v>20</v>
      </c>
      <c r="AZ23" s="17"/>
      <c r="BA23" s="17"/>
    </row>
    <row r="24" spans="2:53" ht="13.5" thickBot="1">
      <c r="B24" s="77"/>
      <c r="C24" s="78" t="s">
        <v>63</v>
      </c>
      <c r="D24" s="61"/>
      <c r="E24" s="62" t="s">
        <v>19</v>
      </c>
      <c r="F24" s="75"/>
      <c r="G24" s="64">
        <f t="shared" si="6"/>
        <v>0</v>
      </c>
      <c r="H24" s="64">
        <f t="shared" si="7"/>
        <v>0</v>
      </c>
      <c r="I24" s="65"/>
      <c r="J24" s="65"/>
      <c r="K24" s="61"/>
      <c r="L24" s="62" t="s">
        <v>19</v>
      </c>
      <c r="M24" s="75"/>
      <c r="N24" s="64">
        <f>IF(K24&lt;=M24,0,1)</f>
        <v>0</v>
      </c>
      <c r="O24" s="64">
        <f>IF(M24&lt;=K24,0,1)</f>
        <v>0</v>
      </c>
      <c r="P24" s="65"/>
      <c r="Q24" s="65"/>
      <c r="R24" s="55"/>
      <c r="S24" s="56"/>
      <c r="T24" s="57"/>
      <c r="U24" s="58"/>
      <c r="V24" s="59"/>
      <c r="W24" s="59"/>
      <c r="X24" s="60"/>
      <c r="Y24" s="66"/>
      <c r="Z24" s="67"/>
      <c r="AA24" s="68"/>
      <c r="AB24" s="69"/>
      <c r="AC24" s="67"/>
      <c r="AD24" s="68"/>
      <c r="AE24" s="70"/>
      <c r="AF24" s="70"/>
      <c r="AG24" s="70"/>
      <c r="AH24" s="71"/>
      <c r="AK24">
        <f>IF(AE23&gt;AG23,1,0)</f>
        <v>0</v>
      </c>
      <c r="AL24">
        <f>IF(AE23&gt;AG23,1,0)</f>
        <v>0</v>
      </c>
      <c r="AM24">
        <f>IF(AE23&gt;AG23,1,0)</f>
        <v>0</v>
      </c>
      <c r="AZ24" s="17"/>
      <c r="BA24" s="17"/>
    </row>
    <row r="25" spans="3:53" ht="15" customHeight="1">
      <c r="C25" s="131"/>
      <c r="AZ25" s="17"/>
      <c r="BA25" s="17"/>
    </row>
    <row r="26" spans="3:53" ht="15" customHeight="1">
      <c r="C26" s="131"/>
      <c r="AZ26" s="17"/>
      <c r="BA26" s="17"/>
    </row>
    <row r="27" spans="3:53" ht="15" customHeight="1" thickBot="1">
      <c r="C27" s="131"/>
      <c r="AK27" t="s">
        <v>0</v>
      </c>
      <c r="AN27" t="s">
        <v>1</v>
      </c>
      <c r="AZ27" s="17"/>
      <c r="BA27" s="17"/>
    </row>
    <row r="28" spans="1:53" ht="15" thickBot="1">
      <c r="A28" s="2"/>
      <c r="B28" s="3" t="s">
        <v>2</v>
      </c>
      <c r="C28" s="4"/>
      <c r="D28" s="5"/>
      <c r="E28" s="6" t="str">
        <f>B30</f>
        <v>A</v>
      </c>
      <c r="F28" s="7"/>
      <c r="G28" s="8"/>
      <c r="H28" s="8"/>
      <c r="I28" s="8"/>
      <c r="J28" s="8"/>
      <c r="K28" s="5"/>
      <c r="L28" s="9" t="str">
        <f>B33</f>
        <v>B</v>
      </c>
      <c r="M28" s="10"/>
      <c r="N28" s="11"/>
      <c r="O28" s="11"/>
      <c r="P28" s="11"/>
      <c r="Q28" s="11"/>
      <c r="R28" s="12"/>
      <c r="S28" s="9" t="str">
        <f>B36</f>
        <v>C</v>
      </c>
      <c r="T28" s="10"/>
      <c r="U28" s="11"/>
      <c r="V28" s="11"/>
      <c r="W28" s="11"/>
      <c r="X28" s="11"/>
      <c r="Y28" s="13"/>
      <c r="Z28" s="14" t="s">
        <v>4</v>
      </c>
      <c r="AA28" s="10"/>
      <c r="AB28" s="12"/>
      <c r="AC28" s="14" t="s">
        <v>5</v>
      </c>
      <c r="AD28" s="10"/>
      <c r="AE28" s="11"/>
      <c r="AF28" s="14" t="s">
        <v>6</v>
      </c>
      <c r="AG28" s="10"/>
      <c r="AH28" s="15" t="s">
        <v>7</v>
      </c>
      <c r="AJ28" s="16"/>
      <c r="AK28" s="16" t="s">
        <v>8</v>
      </c>
      <c r="AL28" s="16" t="s">
        <v>9</v>
      </c>
      <c r="AM28" s="16" t="s">
        <v>10</v>
      </c>
      <c r="AN28" s="16"/>
      <c r="AO28" s="16" t="s">
        <v>11</v>
      </c>
      <c r="AP28" s="16"/>
      <c r="AQ28" s="16" t="s">
        <v>12</v>
      </c>
      <c r="AR28" s="16" t="s">
        <v>13</v>
      </c>
      <c r="AS28" s="16" t="s">
        <v>14</v>
      </c>
      <c r="AT28" s="16" t="s">
        <v>15</v>
      </c>
      <c r="AU28" s="16" t="s">
        <v>16</v>
      </c>
      <c r="AV28" s="16" t="s">
        <v>17</v>
      </c>
      <c r="AW28" s="16" t="s">
        <v>18</v>
      </c>
      <c r="AZ28" s="17"/>
      <c r="BA28" s="17"/>
    </row>
    <row r="29" spans="2:53" ht="12.75">
      <c r="B29" s="18"/>
      <c r="C29" s="19"/>
      <c r="D29" s="20"/>
      <c r="E29" s="21"/>
      <c r="F29" s="22"/>
      <c r="G29" s="23"/>
      <c r="H29" s="24"/>
      <c r="I29" s="25"/>
      <c r="J29" s="26"/>
      <c r="K29" s="27">
        <f>F32</f>
        <v>0</v>
      </c>
      <c r="L29" s="28" t="s">
        <v>19</v>
      </c>
      <c r="M29" s="29">
        <f>D32</f>
        <v>0</v>
      </c>
      <c r="N29" s="30">
        <f>IF(K29&lt;=M29,0,1)</f>
        <v>0</v>
      </c>
      <c r="O29" s="30">
        <f>IF(M29&lt;=K29,0,1)</f>
        <v>0</v>
      </c>
      <c r="P29" s="31">
        <f>SUM(N29:N31)</f>
        <v>0</v>
      </c>
      <c r="Q29" s="31">
        <f>SUM(O29:O31)</f>
        <v>0</v>
      </c>
      <c r="R29" s="27">
        <f>F35</f>
        <v>0</v>
      </c>
      <c r="S29" s="28" t="s">
        <v>19</v>
      </c>
      <c r="T29" s="29">
        <f>D35</f>
        <v>0</v>
      </c>
      <c r="U29" s="30">
        <f aca="true" t="shared" si="8" ref="U29:U34">IF(R29&lt;=T29,0,1)</f>
        <v>0</v>
      </c>
      <c r="V29" s="30">
        <f aca="true" t="shared" si="9" ref="V29:V34">IF(T29&lt;=R29,0,1)</f>
        <v>0</v>
      </c>
      <c r="W29" s="31">
        <f>SUM(U29:U31)</f>
        <v>0</v>
      </c>
      <c r="X29" s="31">
        <f>SUM(V29:V31)</f>
        <v>0</v>
      </c>
      <c r="Y29" s="32"/>
      <c r="Z29" s="33"/>
      <c r="AA29" s="34"/>
      <c r="AB29" s="35"/>
      <c r="AC29" s="33"/>
      <c r="AD29" s="34"/>
      <c r="AE29" s="36"/>
      <c r="AF29" s="36"/>
      <c r="AG29" s="36"/>
      <c r="AH29" s="37"/>
      <c r="AJ29" t="str">
        <f>CONCATENATE(C30," - ",C31)</f>
        <v>Biró Hanna - DTC-DSC SI</v>
      </c>
      <c r="AO29" t="str">
        <f>CONCATENATE(C30,"-",C31)</f>
        <v>Biró Hanna-DTC-DSC SI</v>
      </c>
      <c r="AQ29">
        <f>AE30-AG30</f>
        <v>0</v>
      </c>
      <c r="AR29">
        <f>AB30-AD30</f>
        <v>0</v>
      </c>
      <c r="AS29">
        <f>Y30-AA30</f>
        <v>0</v>
      </c>
      <c r="AT29">
        <f>IF(AG30=0,1,0)</f>
        <v>1</v>
      </c>
      <c r="AU29">
        <f>IF(AG30=1,1,0)</f>
        <v>0</v>
      </c>
      <c r="AV29">
        <f>IF(AG30=2,1,0)</f>
        <v>0</v>
      </c>
      <c r="AW29">
        <f>IF(AV29=1,AT29,-999)</f>
        <v>-999</v>
      </c>
      <c r="AZ29" s="17"/>
      <c r="BA29" s="17"/>
    </row>
    <row r="30" spans="2:53" ht="12.75">
      <c r="B30" s="38" t="s">
        <v>8</v>
      </c>
      <c r="C30" t="s">
        <v>122</v>
      </c>
      <c r="D30" s="39"/>
      <c r="E30" s="40"/>
      <c r="F30" s="41"/>
      <c r="G30" s="42"/>
      <c r="H30" s="43"/>
      <c r="I30" s="43"/>
      <c r="J30" s="44"/>
      <c r="K30" s="45">
        <f>F33</f>
        <v>0</v>
      </c>
      <c r="L30" s="46" t="s">
        <v>19</v>
      </c>
      <c r="M30" s="47">
        <f>D33</f>
        <v>0</v>
      </c>
      <c r="N30" s="48">
        <f>IF(K30&lt;=M30,0,1)</f>
        <v>0</v>
      </c>
      <c r="O30" s="48">
        <f>IF(M30&lt;=K30,0,1)</f>
        <v>0</v>
      </c>
      <c r="P30" s="49">
        <f>IF(P29&lt;=Q29,0,1)</f>
        <v>0</v>
      </c>
      <c r="Q30" s="49">
        <f>IF(Q29&lt;=P29,0,1)</f>
        <v>0</v>
      </c>
      <c r="R30" s="45">
        <f>F36</f>
        <v>0</v>
      </c>
      <c r="S30" s="46" t="s">
        <v>19</v>
      </c>
      <c r="T30" s="47">
        <f>D36</f>
        <v>0</v>
      </c>
      <c r="U30" s="48">
        <f t="shared" si="8"/>
        <v>0</v>
      </c>
      <c r="V30" s="48">
        <f t="shared" si="9"/>
        <v>0</v>
      </c>
      <c r="W30" s="49">
        <f>IF(W29&lt;=X29,0,1)</f>
        <v>0</v>
      </c>
      <c r="X30" s="49">
        <f>IF(X29&lt;=W29,0,1)</f>
        <v>0</v>
      </c>
      <c r="Y30" s="50">
        <f>SUM(K29:K31,R29:R31)</f>
        <v>0</v>
      </c>
      <c r="Z30" s="46" t="s">
        <v>19</v>
      </c>
      <c r="AA30" s="51">
        <f>SUM(M29:M31,T29:T31)</f>
        <v>0</v>
      </c>
      <c r="AB30" s="52">
        <f>SUM(P29,W29)</f>
        <v>0</v>
      </c>
      <c r="AC30" s="46" t="s">
        <v>19</v>
      </c>
      <c r="AD30" s="47">
        <f>Q29+X29</f>
        <v>0</v>
      </c>
      <c r="AE30" s="52">
        <f>SUM(I30,P30,W30)</f>
        <v>0</v>
      </c>
      <c r="AF30" s="46" t="s">
        <v>19</v>
      </c>
      <c r="AG30" s="47">
        <f>SUM(J30,Q30,X30)</f>
        <v>0</v>
      </c>
      <c r="AH30" s="53">
        <f>IF(OR(AE30&gt;0,AG30&gt;0),RANK(AN30,AN30:$AO36,0),0)</f>
        <v>0</v>
      </c>
      <c r="AK30">
        <f>IF(AE30&gt;AG30,1,0)</f>
        <v>0</v>
      </c>
      <c r="AL30">
        <f>IF(AE30&gt;AG30,1,0)</f>
        <v>0</v>
      </c>
      <c r="AM30">
        <f>IF(AE30&gt;AG30,1,0)</f>
        <v>0</v>
      </c>
      <c r="AN30">
        <f>1000*AE30+(AB30-AD30)*100+Y30-AA30</f>
        <v>0</v>
      </c>
      <c r="AZ30" s="17"/>
      <c r="BA30" s="17"/>
    </row>
    <row r="31" spans="2:53" ht="13.5" thickBot="1">
      <c r="B31" s="54"/>
      <c r="C31" t="s">
        <v>24</v>
      </c>
      <c r="D31" s="55"/>
      <c r="E31" s="56"/>
      <c r="F31" s="57"/>
      <c r="G31" s="58"/>
      <c r="H31" s="59"/>
      <c r="I31" s="59"/>
      <c r="J31" s="60"/>
      <c r="K31" s="61">
        <f>F34</f>
        <v>0</v>
      </c>
      <c r="L31" s="62" t="s">
        <v>19</v>
      </c>
      <c r="M31" s="63">
        <f>D34</f>
        <v>0</v>
      </c>
      <c r="N31" s="64">
        <f>IF(K31&lt;=M31,0,1)</f>
        <v>0</v>
      </c>
      <c r="O31" s="64">
        <f>IF(M31&lt;=K31,0,1)</f>
        <v>0</v>
      </c>
      <c r="P31" s="65"/>
      <c r="Q31" s="65"/>
      <c r="R31" s="45">
        <f>F37</f>
        <v>0</v>
      </c>
      <c r="S31" s="46" t="s">
        <v>19</v>
      </c>
      <c r="T31" s="47">
        <f>D37</f>
        <v>0</v>
      </c>
      <c r="U31" s="64">
        <f t="shared" si="8"/>
        <v>0</v>
      </c>
      <c r="V31" s="64">
        <f t="shared" si="9"/>
        <v>0</v>
      </c>
      <c r="W31" s="65"/>
      <c r="X31" s="65"/>
      <c r="Y31" s="66"/>
      <c r="Z31" s="67"/>
      <c r="AA31" s="68"/>
      <c r="AB31" s="69"/>
      <c r="AC31" s="67"/>
      <c r="AD31" s="68"/>
      <c r="AE31" s="70"/>
      <c r="AF31" s="70"/>
      <c r="AG31" s="70"/>
      <c r="AH31" s="71"/>
      <c r="AK31">
        <f>IF(AE30&lt;AG30,1,0)</f>
        <v>0</v>
      </c>
      <c r="AL31">
        <f>IF(AE30&lt;AG30,1,0)</f>
        <v>0</v>
      </c>
      <c r="AM31">
        <f>IF(AE30&lt;AG30,1,0)</f>
        <v>0</v>
      </c>
      <c r="AZ31" s="17"/>
      <c r="BA31" s="17"/>
    </row>
    <row r="32" spans="2:53" ht="12.75">
      <c r="B32" s="19"/>
      <c r="C32" s="72"/>
      <c r="D32" s="27"/>
      <c r="E32" s="28" t="s">
        <v>19</v>
      </c>
      <c r="F32" s="73"/>
      <c r="G32" s="30">
        <f aca="true" t="shared" si="10" ref="G32:G37">IF(D32&lt;=F32,0,1)</f>
        <v>0</v>
      </c>
      <c r="H32" s="30">
        <f aca="true" t="shared" si="11" ref="H32:H37">IF(F32&lt;=D32,0,1)</f>
        <v>0</v>
      </c>
      <c r="I32" s="31">
        <f>SUM(G32:G34)</f>
        <v>0</v>
      </c>
      <c r="J32" s="31">
        <f>SUM(H32:H34)</f>
        <v>0</v>
      </c>
      <c r="K32" s="20"/>
      <c r="L32" s="21"/>
      <c r="M32" s="22"/>
      <c r="N32" s="23"/>
      <c r="O32" s="24"/>
      <c r="P32" s="25"/>
      <c r="Q32" s="26"/>
      <c r="R32" s="27">
        <f>M35</f>
        <v>0</v>
      </c>
      <c r="S32" s="28" t="s">
        <v>19</v>
      </c>
      <c r="T32" s="29">
        <f>K35</f>
        <v>0</v>
      </c>
      <c r="U32" s="30">
        <f t="shared" si="8"/>
        <v>0</v>
      </c>
      <c r="V32" s="30">
        <f t="shared" si="9"/>
        <v>0</v>
      </c>
      <c r="W32" s="31">
        <f>SUM(U32:U34)</f>
        <v>0</v>
      </c>
      <c r="X32" s="31">
        <f>SUM(V32:V34)</f>
        <v>0</v>
      </c>
      <c r="Y32" s="32"/>
      <c r="Z32" s="33"/>
      <c r="AA32" s="34"/>
      <c r="AB32" s="35"/>
      <c r="AC32" s="33"/>
      <c r="AD32" s="34"/>
      <c r="AE32" s="51"/>
      <c r="AF32" s="51"/>
      <c r="AG32" s="51"/>
      <c r="AH32" s="53"/>
      <c r="AJ32" t="str">
        <f>CONCATENATE(C33," - ",C34)</f>
        <v>Kiss Angéla - Danubius</v>
      </c>
      <c r="AO32" t="str">
        <f>CONCATENATE(C33,"-",C34)</f>
        <v>Kiss Angéla-Danubius</v>
      </c>
      <c r="AQ32">
        <f>AE33-AG33</f>
        <v>0</v>
      </c>
      <c r="AR32">
        <f>AB33-AD33</f>
        <v>0</v>
      </c>
      <c r="AS32">
        <f>Y33-AA33</f>
        <v>0</v>
      </c>
      <c r="AT32">
        <f>IF(AG33=0,1,0)</f>
        <v>1</v>
      </c>
      <c r="AU32">
        <f>IF(AG33=1,1,0)</f>
        <v>0</v>
      </c>
      <c r="AV32">
        <f>IF(AG33=2,1,0)</f>
        <v>0</v>
      </c>
      <c r="AW32">
        <f>IF(AV32=1,AT32,-999)</f>
        <v>-999</v>
      </c>
      <c r="AZ32" s="17"/>
      <c r="BA32" s="17"/>
    </row>
    <row r="33" spans="2:53" ht="12.75">
      <c r="B33" s="38" t="s">
        <v>9</v>
      </c>
      <c r="C33" s="85" t="s">
        <v>121</v>
      </c>
      <c r="D33" s="45"/>
      <c r="E33" s="46" t="s">
        <v>19</v>
      </c>
      <c r="F33" s="74"/>
      <c r="G33" s="48">
        <f t="shared" si="10"/>
        <v>0</v>
      </c>
      <c r="H33" s="48">
        <f t="shared" si="11"/>
        <v>0</v>
      </c>
      <c r="I33" s="49">
        <f>IF(I32&lt;=J32,0,1)</f>
        <v>0</v>
      </c>
      <c r="J33" s="49">
        <f>IF(J32&lt;=I32,0,1)</f>
        <v>0</v>
      </c>
      <c r="K33" s="39"/>
      <c r="L33" s="40"/>
      <c r="M33" s="41"/>
      <c r="N33" s="42"/>
      <c r="O33" s="43"/>
      <c r="P33" s="43"/>
      <c r="Q33" s="44"/>
      <c r="R33" s="45">
        <f>M36</f>
        <v>0</v>
      </c>
      <c r="S33" s="46" t="s">
        <v>19</v>
      </c>
      <c r="T33" s="47">
        <f>K36</f>
        <v>0</v>
      </c>
      <c r="U33" s="48">
        <f t="shared" si="8"/>
        <v>0</v>
      </c>
      <c r="V33" s="48">
        <f t="shared" si="9"/>
        <v>0</v>
      </c>
      <c r="W33" s="49">
        <f>IF(W32&lt;=X32,0,1)</f>
        <v>0</v>
      </c>
      <c r="X33" s="49">
        <f>IF(X32&lt;=W32,0,1)</f>
        <v>0</v>
      </c>
      <c r="Y33" s="50">
        <f>SUM(D32:D34,R32:R34)</f>
        <v>0</v>
      </c>
      <c r="Z33" s="46" t="s">
        <v>19</v>
      </c>
      <c r="AA33" s="51">
        <f>SUM(F32:F34,T32:T34)</f>
        <v>0</v>
      </c>
      <c r="AB33" s="52">
        <f>SUM(I32,W32)</f>
        <v>0</v>
      </c>
      <c r="AC33" s="46" t="s">
        <v>19</v>
      </c>
      <c r="AD33" s="47">
        <f>J32+X32</f>
        <v>0</v>
      </c>
      <c r="AE33" s="52">
        <f>SUM(I33,P33,W33)</f>
        <v>0</v>
      </c>
      <c r="AF33" s="46" t="s">
        <v>19</v>
      </c>
      <c r="AG33" s="47">
        <f>SUM(J33,Q33,X33)</f>
        <v>0</v>
      </c>
      <c r="AH33" s="53">
        <f>IF(OR(AE33&gt;0,AG33&gt;0),RANK(AN33,AN30:$AO36,0),0)</f>
        <v>0</v>
      </c>
      <c r="AK33">
        <f>IF(AE33&gt;AG33,1,0)</f>
        <v>0</v>
      </c>
      <c r="AL33">
        <f>IF(AE33&gt;AG33,1,0)</f>
        <v>0</v>
      </c>
      <c r="AM33">
        <f>IF(AE33&gt;AG33,1,0)</f>
        <v>0</v>
      </c>
      <c r="AN33">
        <f>1000*AE33+(AB33-AD33)*100+Y33-AA33</f>
        <v>0</v>
      </c>
      <c r="AZ33" s="17"/>
      <c r="BA33" s="17"/>
    </row>
    <row r="34" spans="2:53" ht="13.5" thickBot="1">
      <c r="B34" s="54"/>
      <c r="C34" s="78" t="s">
        <v>71</v>
      </c>
      <c r="D34" s="61"/>
      <c r="E34" s="62" t="s">
        <v>19</v>
      </c>
      <c r="F34" s="75"/>
      <c r="G34" s="64">
        <f t="shared" si="10"/>
        <v>0</v>
      </c>
      <c r="H34" s="64">
        <f t="shared" si="11"/>
        <v>0</v>
      </c>
      <c r="I34" s="65"/>
      <c r="J34" s="65"/>
      <c r="K34" s="55"/>
      <c r="L34" s="56"/>
      <c r="M34" s="57"/>
      <c r="N34" s="58"/>
      <c r="O34" s="59"/>
      <c r="P34" s="59"/>
      <c r="Q34" s="60"/>
      <c r="R34" s="61">
        <f>M37</f>
        <v>0</v>
      </c>
      <c r="S34" s="62" t="s">
        <v>19</v>
      </c>
      <c r="T34" s="63">
        <f>K37</f>
        <v>0</v>
      </c>
      <c r="U34" s="64">
        <f t="shared" si="8"/>
        <v>0</v>
      </c>
      <c r="V34" s="64">
        <f t="shared" si="9"/>
        <v>0</v>
      </c>
      <c r="W34" s="65"/>
      <c r="X34" s="65"/>
      <c r="Y34" s="66"/>
      <c r="Z34" s="67"/>
      <c r="AA34" s="68"/>
      <c r="AB34" s="76"/>
      <c r="AC34" s="67"/>
      <c r="AD34" s="68"/>
      <c r="AE34" s="70"/>
      <c r="AF34" s="70"/>
      <c r="AG34" s="70"/>
      <c r="AH34" s="71"/>
      <c r="AK34">
        <f>IF(AE33&lt;AG33,1,0)</f>
        <v>0</v>
      </c>
      <c r="AL34">
        <f>IF(AE33&lt;AG33,1,0)</f>
        <v>0</v>
      </c>
      <c r="AM34">
        <f>IF(AE33&lt;AG33,1,0)</f>
        <v>0</v>
      </c>
      <c r="AZ34" s="17"/>
      <c r="BA34" s="17"/>
    </row>
    <row r="35" spans="2:53" ht="12.75">
      <c r="B35" s="19"/>
      <c r="C35" s="19"/>
      <c r="D35" s="27"/>
      <c r="E35" s="28" t="s">
        <v>19</v>
      </c>
      <c r="F35" s="73"/>
      <c r="G35" s="30">
        <f t="shared" si="10"/>
        <v>0</v>
      </c>
      <c r="H35" s="30">
        <f t="shared" si="11"/>
        <v>0</v>
      </c>
      <c r="I35" s="31">
        <f>SUM(G35:G37)</f>
        <v>0</v>
      </c>
      <c r="J35" s="31">
        <f>SUM(H35:H37)</f>
        <v>0</v>
      </c>
      <c r="K35" s="27"/>
      <c r="L35" s="28" t="s">
        <v>19</v>
      </c>
      <c r="M35" s="73"/>
      <c r="N35" s="30">
        <f>IF(K35&lt;=M35,0,1)</f>
        <v>0</v>
      </c>
      <c r="O35" s="30">
        <f>IF(M35&lt;=K35,0,1)</f>
        <v>0</v>
      </c>
      <c r="P35" s="31">
        <f>SUM(N35:N37)</f>
        <v>0</v>
      </c>
      <c r="Q35" s="31">
        <f>SUM(O35:O37)</f>
        <v>0</v>
      </c>
      <c r="R35" s="20"/>
      <c r="S35" s="21"/>
      <c r="T35" s="22"/>
      <c r="U35" s="23"/>
      <c r="V35" s="24"/>
      <c r="W35" s="25"/>
      <c r="X35" s="26"/>
      <c r="Y35" s="32"/>
      <c r="Z35" s="33"/>
      <c r="AA35" s="34"/>
      <c r="AB35" s="35"/>
      <c r="AC35" s="33"/>
      <c r="AD35" s="34"/>
      <c r="AE35" s="51"/>
      <c r="AF35" s="51"/>
      <c r="AG35" s="51"/>
      <c r="AH35" s="53"/>
      <c r="AJ35" t="str">
        <f>CONCATENATE(C36," - ",C37)</f>
        <v>Szórádi Hanna  - Kilián</v>
      </c>
      <c r="AO35" t="str">
        <f>CONCATENATE(C36,"-",C37)</f>
        <v>Szórádi Hanna -Kilián</v>
      </c>
      <c r="AQ35">
        <f>AE36-AG36</f>
        <v>0</v>
      </c>
      <c r="AR35">
        <f>AB36-AD36</f>
        <v>0</v>
      </c>
      <c r="AS35">
        <f>Y36-AA36</f>
        <v>0</v>
      </c>
      <c r="AT35">
        <f>IF(AG36=0,1,0)</f>
        <v>1</v>
      </c>
      <c r="AU35">
        <f>IF(AG36=1,1,0)</f>
        <v>0</v>
      </c>
      <c r="AV35">
        <f>IF(AG36=2,1,0)</f>
        <v>0</v>
      </c>
      <c r="AW35">
        <f>IF(AV35=1,AT35,-999)</f>
        <v>-999</v>
      </c>
      <c r="AZ35" s="17"/>
      <c r="BA35" s="17"/>
    </row>
    <row r="36" spans="2:53" ht="12.75">
      <c r="B36" s="38" t="s">
        <v>10</v>
      </c>
      <c r="C36" s="85" t="s">
        <v>120</v>
      </c>
      <c r="D36" s="45"/>
      <c r="E36" s="46" t="s">
        <v>19</v>
      </c>
      <c r="F36" s="74"/>
      <c r="G36" s="48">
        <f t="shared" si="10"/>
        <v>0</v>
      </c>
      <c r="H36" s="48">
        <f t="shared" si="11"/>
        <v>0</v>
      </c>
      <c r="I36" s="49">
        <f>IF(I35&lt;=J35,0,1)</f>
        <v>0</v>
      </c>
      <c r="J36" s="49">
        <f>IF(J35&lt;=I35,0,1)</f>
        <v>0</v>
      </c>
      <c r="K36" s="45"/>
      <c r="L36" s="46" t="s">
        <v>19</v>
      </c>
      <c r="M36" s="74"/>
      <c r="N36" s="48">
        <f>IF(K36&lt;=M36,0,1)</f>
        <v>0</v>
      </c>
      <c r="O36" s="48">
        <f>IF(M36&lt;=K36,0,1)</f>
        <v>0</v>
      </c>
      <c r="P36" s="49">
        <f>IF(P35&lt;=Q35,0,1)</f>
        <v>0</v>
      </c>
      <c r="Q36" s="49">
        <f>IF(Q35&lt;=P35,0,1)</f>
        <v>0</v>
      </c>
      <c r="R36" s="39"/>
      <c r="S36" s="40"/>
      <c r="T36" s="41"/>
      <c r="U36" s="42"/>
      <c r="V36" s="43"/>
      <c r="W36" s="43"/>
      <c r="X36" s="44"/>
      <c r="Y36" s="50">
        <f>SUM(D35:D37,K35:K37)</f>
        <v>0</v>
      </c>
      <c r="Z36" s="46" t="s">
        <v>19</v>
      </c>
      <c r="AA36" s="51">
        <f>SUM(F35:F37,M35:M37)</f>
        <v>0</v>
      </c>
      <c r="AB36" s="52">
        <f>SUM(I35,P35)</f>
        <v>0</v>
      </c>
      <c r="AC36" s="46" t="s">
        <v>19</v>
      </c>
      <c r="AD36" s="47">
        <f>J35+Q35</f>
        <v>0</v>
      </c>
      <c r="AE36" s="52">
        <f>SUM(I36,P36,W36)</f>
        <v>0</v>
      </c>
      <c r="AF36" s="46" t="s">
        <v>19</v>
      </c>
      <c r="AG36" s="47">
        <f>SUM(J36,Q36,X36)</f>
        <v>0</v>
      </c>
      <c r="AH36" s="53">
        <f>IF(OR(AE36&gt;0,AG36&gt;0),RANK(AN36,AN30:$AO36,0),0)</f>
        <v>0</v>
      </c>
      <c r="AK36">
        <f>IF(AE36&gt;AG36,1,0)</f>
        <v>0</v>
      </c>
      <c r="AL36">
        <f>IF(AE36&gt;AG36,1,0)</f>
        <v>0</v>
      </c>
      <c r="AM36">
        <f>IF(AE36&gt;AG36,1,0)</f>
        <v>0</v>
      </c>
      <c r="AN36">
        <f>1000*AE36+(AB36-AD36)*100+Y36-AA36</f>
        <v>0</v>
      </c>
      <c r="AW36" t="s">
        <v>20</v>
      </c>
      <c r="AZ36" s="84"/>
      <c r="BA36" s="84"/>
    </row>
    <row r="37" spans="2:53" ht="13.5" thickBot="1">
      <c r="B37" s="77"/>
      <c r="C37" s="78" t="s">
        <v>40</v>
      </c>
      <c r="D37" s="61"/>
      <c r="E37" s="62" t="s">
        <v>19</v>
      </c>
      <c r="F37" s="75"/>
      <c r="G37" s="64">
        <f t="shared" si="10"/>
        <v>0</v>
      </c>
      <c r="H37" s="64">
        <f t="shared" si="11"/>
        <v>0</v>
      </c>
      <c r="I37" s="65"/>
      <c r="J37" s="65"/>
      <c r="K37" s="61"/>
      <c r="L37" s="62" t="s">
        <v>19</v>
      </c>
      <c r="M37" s="75"/>
      <c r="N37" s="64">
        <f>IF(K37&lt;=M37,0,1)</f>
        <v>0</v>
      </c>
      <c r="O37" s="64">
        <f>IF(M37&lt;=K37,0,1)</f>
        <v>0</v>
      </c>
      <c r="P37" s="65"/>
      <c r="Q37" s="65"/>
      <c r="R37" s="55"/>
      <c r="S37" s="56"/>
      <c r="T37" s="57"/>
      <c r="U37" s="58"/>
      <c r="V37" s="59"/>
      <c r="W37" s="59"/>
      <c r="X37" s="60"/>
      <c r="Y37" s="66"/>
      <c r="Z37" s="67"/>
      <c r="AA37" s="68"/>
      <c r="AB37" s="69"/>
      <c r="AC37" s="67"/>
      <c r="AD37" s="68"/>
      <c r="AE37" s="70"/>
      <c r="AF37" s="70"/>
      <c r="AG37" s="70"/>
      <c r="AH37" s="71"/>
      <c r="AK37">
        <f>IF(AE36&lt;AG36,1,0)</f>
        <v>0</v>
      </c>
      <c r="AL37">
        <f>IF(AE36&lt;AG36,1,0)</f>
        <v>0</v>
      </c>
      <c r="AM37">
        <f>IF(AE36&lt;AG36,1,0)</f>
        <v>0</v>
      </c>
      <c r="AZ37" s="84"/>
      <c r="BA37" s="84"/>
    </row>
    <row r="38" spans="3:53" ht="15" customHeight="1">
      <c r="C38" s="131"/>
      <c r="AZ38" s="84"/>
      <c r="BA38" s="84"/>
    </row>
    <row r="39" spans="3:53" ht="15" customHeight="1">
      <c r="C39" s="131"/>
      <c r="AZ39" s="84"/>
      <c r="BA39" s="84"/>
    </row>
    <row r="40" spans="3:53" ht="15" customHeight="1" thickBot="1">
      <c r="C40" s="131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  <c r="AG40" s="82"/>
      <c r="AH40" s="82"/>
      <c r="AK40" t="s">
        <v>0</v>
      </c>
      <c r="AN40" t="s">
        <v>1</v>
      </c>
      <c r="AZ40" s="84"/>
      <c r="BA40" s="84"/>
    </row>
    <row r="41" spans="2:53" ht="15" thickBot="1">
      <c r="B41" s="4" t="s">
        <v>2</v>
      </c>
      <c r="C41" s="4" t="s">
        <v>119</v>
      </c>
      <c r="D41" s="5"/>
      <c r="E41" s="6" t="str">
        <f>B43</f>
        <v>A</v>
      </c>
      <c r="F41" s="7"/>
      <c r="G41" s="8"/>
      <c r="H41" s="8"/>
      <c r="I41" s="8"/>
      <c r="J41" s="8"/>
      <c r="K41" s="5"/>
      <c r="L41" s="9" t="str">
        <f>B46</f>
        <v>B</v>
      </c>
      <c r="M41" s="10"/>
      <c r="N41" s="11"/>
      <c r="O41" s="11"/>
      <c r="P41" s="11"/>
      <c r="Q41" s="11"/>
      <c r="R41" s="12"/>
      <c r="S41" s="9" t="str">
        <f>B49</f>
        <v>C</v>
      </c>
      <c r="T41" s="10"/>
      <c r="U41" s="11"/>
      <c r="V41" s="11"/>
      <c r="W41" s="11"/>
      <c r="X41" s="11"/>
      <c r="Y41" s="13"/>
      <c r="Z41" s="14" t="s">
        <v>4</v>
      </c>
      <c r="AA41" s="10"/>
      <c r="AB41" s="12"/>
      <c r="AC41" s="14" t="s">
        <v>5</v>
      </c>
      <c r="AD41" s="10"/>
      <c r="AE41" s="11"/>
      <c r="AF41" s="14" t="s">
        <v>6</v>
      </c>
      <c r="AG41" s="10"/>
      <c r="AH41" s="15" t="s">
        <v>7</v>
      </c>
      <c r="AK41" s="16" t="s">
        <v>8</v>
      </c>
      <c r="AL41" s="16" t="s">
        <v>9</v>
      </c>
      <c r="AM41" s="16" t="s">
        <v>10</v>
      </c>
      <c r="AN41" s="16"/>
      <c r="AO41" s="16" t="s">
        <v>11</v>
      </c>
      <c r="AP41" s="16"/>
      <c r="AQ41" s="16" t="s">
        <v>12</v>
      </c>
      <c r="AR41" s="16" t="s">
        <v>13</v>
      </c>
      <c r="AS41" s="16" t="s">
        <v>14</v>
      </c>
      <c r="AT41" s="16" t="s">
        <v>15</v>
      </c>
      <c r="AU41" s="16" t="s">
        <v>16</v>
      </c>
      <c r="AV41" s="16" t="s">
        <v>17</v>
      </c>
      <c r="AW41" s="16" t="s">
        <v>18</v>
      </c>
      <c r="AX41" s="16"/>
      <c r="AZ41" s="84"/>
      <c r="BA41" s="84"/>
    </row>
    <row r="42" spans="2:53" ht="15">
      <c r="B42" s="18"/>
      <c r="C42" s="19"/>
      <c r="D42" s="20"/>
      <c r="E42" s="21"/>
      <c r="F42" s="22"/>
      <c r="G42" s="23"/>
      <c r="H42" s="24"/>
      <c r="I42" s="25"/>
      <c r="J42" s="26"/>
      <c r="K42" s="27">
        <f>F45</f>
        <v>0</v>
      </c>
      <c r="L42" s="28" t="s">
        <v>19</v>
      </c>
      <c r="M42" s="29">
        <f>D45</f>
        <v>0</v>
      </c>
      <c r="N42" s="30">
        <f>IF(K42&lt;=M42,0,1)</f>
        <v>0</v>
      </c>
      <c r="O42" s="30">
        <f>IF(M42&lt;=K42,0,1)</f>
        <v>0</v>
      </c>
      <c r="P42" s="31">
        <f>SUM(N42:N44)</f>
        <v>0</v>
      </c>
      <c r="Q42" s="31">
        <f>SUM(O42:O44)</f>
        <v>0</v>
      </c>
      <c r="R42" s="27">
        <f>F48</f>
        <v>0</v>
      </c>
      <c r="S42" s="28" t="s">
        <v>19</v>
      </c>
      <c r="T42" s="29">
        <f>D48</f>
        <v>0</v>
      </c>
      <c r="U42" s="30">
        <f aca="true" t="shared" si="12" ref="U42:U47">IF(R42&lt;=T42,0,1)</f>
        <v>0</v>
      </c>
      <c r="V42" s="30">
        <f aca="true" t="shared" si="13" ref="V42:V47">IF(T42&lt;=R42,0,1)</f>
        <v>0</v>
      </c>
      <c r="W42" s="31">
        <f>SUM(U42:U44)</f>
        <v>0</v>
      </c>
      <c r="X42" s="31">
        <f>SUM(V42:V44)</f>
        <v>0</v>
      </c>
      <c r="Y42" s="32"/>
      <c r="Z42" s="33"/>
      <c r="AA42" s="34"/>
      <c r="AB42" s="35"/>
      <c r="AC42" s="33"/>
      <c r="AD42" s="34"/>
      <c r="AE42" s="36"/>
      <c r="AF42" s="36"/>
      <c r="AG42" s="36"/>
      <c r="AH42" s="37"/>
      <c r="AI42" s="16"/>
      <c r="AJ42" t="str">
        <f>CONCATENATE(C43," - ",C44)</f>
        <v>Vasas Jázmin - DTC -DSC SI</v>
      </c>
      <c r="AO42" t="str">
        <f>CONCATENATE(C43,"-",C44)</f>
        <v>Vasas Jázmin-DTC -DSC SI</v>
      </c>
      <c r="AQ42">
        <f>AE43-AG43</f>
        <v>0</v>
      </c>
      <c r="AR42">
        <f>AB43-AD43</f>
        <v>0</v>
      </c>
      <c r="AS42">
        <f>Y43-AA43</f>
        <v>0</v>
      </c>
      <c r="AT42">
        <f>IF(AG43=0,1,0)</f>
        <v>1</v>
      </c>
      <c r="AU42">
        <f>IF(AG43=1,1,0)</f>
        <v>0</v>
      </c>
      <c r="AV42">
        <f>IF(AG43=2,1,0)</f>
        <v>0</v>
      </c>
      <c r="AW42">
        <f>IF(AV42=1,AT42,-999)</f>
        <v>-999</v>
      </c>
      <c r="AZ42" s="84"/>
      <c r="BA42" s="84"/>
    </row>
    <row r="43" spans="2:53" ht="12.75">
      <c r="B43" s="38" t="s">
        <v>8</v>
      </c>
      <c r="C43" t="s">
        <v>118</v>
      </c>
      <c r="D43" s="39"/>
      <c r="E43" s="40"/>
      <c r="F43" s="41"/>
      <c r="G43" s="42"/>
      <c r="H43" s="43"/>
      <c r="I43" s="43"/>
      <c r="J43" s="44"/>
      <c r="K43" s="45">
        <f>F46</f>
        <v>0</v>
      </c>
      <c r="L43" s="46" t="s">
        <v>19</v>
      </c>
      <c r="M43" s="47">
        <f>D46</f>
        <v>0</v>
      </c>
      <c r="N43" s="48">
        <f>IF(K43&lt;=M43,0,1)</f>
        <v>0</v>
      </c>
      <c r="O43" s="48">
        <f>IF(M43&lt;=K43,0,1)</f>
        <v>0</v>
      </c>
      <c r="P43" s="49">
        <f>IF(P42&lt;=Q42,0,1)</f>
        <v>0</v>
      </c>
      <c r="Q43" s="49">
        <f>IF(Q42&lt;=P42,0,1)</f>
        <v>0</v>
      </c>
      <c r="R43" s="45">
        <f>F49</f>
        <v>0</v>
      </c>
      <c r="S43" s="46" t="s">
        <v>19</v>
      </c>
      <c r="T43" s="47">
        <f>D49</f>
        <v>0</v>
      </c>
      <c r="U43" s="48">
        <f t="shared" si="12"/>
        <v>0</v>
      </c>
      <c r="V43" s="48">
        <f t="shared" si="13"/>
        <v>0</v>
      </c>
      <c r="W43" s="49">
        <f>IF(W42&lt;=X42,0,1)</f>
        <v>0</v>
      </c>
      <c r="X43" s="49">
        <f>IF(X42&lt;=W42,0,1)</f>
        <v>0</v>
      </c>
      <c r="Y43" s="50">
        <f>SUM(K42:K44,R42:R44,)</f>
        <v>0</v>
      </c>
      <c r="Z43" s="46" t="s">
        <v>19</v>
      </c>
      <c r="AA43" s="47">
        <f>SUM(M42:M44,T42:T44)</f>
        <v>0</v>
      </c>
      <c r="AB43" s="52">
        <f>SUM(P42,W42)</f>
        <v>0</v>
      </c>
      <c r="AC43" s="46" t="s">
        <v>19</v>
      </c>
      <c r="AD43" s="47">
        <f>Q42+X42</f>
        <v>0</v>
      </c>
      <c r="AE43" s="52">
        <f>SUM(I43,P43,W43)</f>
        <v>0</v>
      </c>
      <c r="AF43" s="46" t="s">
        <v>19</v>
      </c>
      <c r="AG43" s="47">
        <f>SUM(J43,Q43,X43)</f>
        <v>0</v>
      </c>
      <c r="AH43" s="53">
        <f>IF(OR(AE43&gt;0,AG43&gt;0),RANK(AN43,AN43:$AO49,0),0)</f>
        <v>0</v>
      </c>
      <c r="AK43">
        <f>IF(AE43&gt;AG43,1,0)</f>
        <v>0</v>
      </c>
      <c r="AL43">
        <f>IF(AE43&gt;AG43,1,0)</f>
        <v>0</v>
      </c>
      <c r="AM43">
        <f>IF(AE43&gt;AG43,1,0)</f>
        <v>0</v>
      </c>
      <c r="AN43">
        <f>1000*AE43+(AB43-AD43)*100+Y43-AA43</f>
        <v>0</v>
      </c>
      <c r="AZ43" s="84"/>
      <c r="BA43" s="84"/>
    </row>
    <row r="44" spans="2:53" ht="13.5" thickBot="1">
      <c r="B44" s="54"/>
      <c r="C44" s="78" t="s">
        <v>117</v>
      </c>
      <c r="D44" s="55"/>
      <c r="E44" s="56"/>
      <c r="F44" s="57"/>
      <c r="G44" s="58"/>
      <c r="H44" s="59"/>
      <c r="I44" s="59"/>
      <c r="J44" s="60"/>
      <c r="K44" s="61">
        <f>F47</f>
        <v>0</v>
      </c>
      <c r="L44" s="62" t="s">
        <v>19</v>
      </c>
      <c r="M44" s="63">
        <f>D47</f>
        <v>0</v>
      </c>
      <c r="N44" s="64">
        <f>IF(K44&lt;=M44,0,1)</f>
        <v>0</v>
      </c>
      <c r="O44" s="64">
        <f>IF(M44&lt;=K44,0,1)</f>
        <v>0</v>
      </c>
      <c r="P44" s="65"/>
      <c r="Q44" s="65"/>
      <c r="R44" s="45">
        <f>F50</f>
        <v>0</v>
      </c>
      <c r="S44" s="46" t="s">
        <v>19</v>
      </c>
      <c r="T44" s="47">
        <f>D50</f>
        <v>0</v>
      </c>
      <c r="U44" s="64">
        <f t="shared" si="12"/>
        <v>0</v>
      </c>
      <c r="V44" s="64">
        <f t="shared" si="13"/>
        <v>0</v>
      </c>
      <c r="W44" s="65"/>
      <c r="X44" s="65"/>
      <c r="Y44" s="66"/>
      <c r="Z44" s="67"/>
      <c r="AA44" s="68"/>
      <c r="AB44" s="69"/>
      <c r="AC44" s="67"/>
      <c r="AD44" s="68"/>
      <c r="AE44" s="70"/>
      <c r="AF44" s="70"/>
      <c r="AG44" s="70"/>
      <c r="AH44" s="71"/>
      <c r="AK44">
        <f>IF(AE43&lt;AG43,1,0)</f>
        <v>0</v>
      </c>
      <c r="AL44">
        <f>IF(AE43&lt;AG43,1,0)</f>
        <v>0</v>
      </c>
      <c r="AM44">
        <f>IF(AE43&lt;AG43,1,0)</f>
        <v>0</v>
      </c>
      <c r="AZ44" s="84"/>
      <c r="BA44" s="84"/>
    </row>
    <row r="45" spans="2:53" ht="12.75">
      <c r="B45" s="19"/>
      <c r="D45" s="27"/>
      <c r="E45" s="28" t="s">
        <v>19</v>
      </c>
      <c r="F45" s="73"/>
      <c r="G45" s="30">
        <f aca="true" t="shared" si="14" ref="G45:G50">IF(D45&lt;=F45,0,1)</f>
        <v>0</v>
      </c>
      <c r="H45" s="30">
        <f aca="true" t="shared" si="15" ref="H45:H50">IF(F45&lt;=D45,0,1)</f>
        <v>0</v>
      </c>
      <c r="I45" s="31">
        <f>SUM(G45:G47)</f>
        <v>0</v>
      </c>
      <c r="J45" s="31">
        <f>SUM(H45:H47)</f>
        <v>0</v>
      </c>
      <c r="K45" s="20"/>
      <c r="L45" s="21"/>
      <c r="M45" s="22"/>
      <c r="N45" s="23"/>
      <c r="O45" s="24"/>
      <c r="P45" s="25"/>
      <c r="Q45" s="26"/>
      <c r="R45" s="27">
        <f>M48</f>
        <v>0</v>
      </c>
      <c r="S45" s="28" t="s">
        <v>19</v>
      </c>
      <c r="T45" s="29">
        <f>K48</f>
        <v>0</v>
      </c>
      <c r="U45" s="30">
        <f t="shared" si="12"/>
        <v>0</v>
      </c>
      <c r="V45" s="30">
        <f t="shared" si="13"/>
        <v>0</v>
      </c>
      <c r="W45" s="31">
        <f>SUM(U45:U47)</f>
        <v>0</v>
      </c>
      <c r="X45" s="31">
        <f>SUM(V45:V47)</f>
        <v>0</v>
      </c>
      <c r="Y45" s="32"/>
      <c r="Z45" s="33"/>
      <c r="AA45" s="34"/>
      <c r="AB45" s="35"/>
      <c r="AC45" s="33"/>
      <c r="AD45" s="34"/>
      <c r="AE45" s="51"/>
      <c r="AF45" s="51"/>
      <c r="AG45" s="51"/>
      <c r="AH45" s="53"/>
      <c r="AJ45" t="str">
        <f>CONCATENATE(C46," - ",C47)</f>
        <v>Herpay Abigél - VSD</v>
      </c>
      <c r="AO45" t="str">
        <f>CONCATENATE(C46,"-",C47)</f>
        <v>Herpay Abigél-VSD</v>
      </c>
      <c r="AQ45">
        <f>AE46-AG46</f>
        <v>0</v>
      </c>
      <c r="AR45">
        <f>AB46-AD46</f>
        <v>0</v>
      </c>
      <c r="AS45">
        <f>Y46-AA46</f>
        <v>0</v>
      </c>
      <c r="AT45">
        <f>IF(AG46=0,1,0)</f>
        <v>1</v>
      </c>
      <c r="AU45">
        <f>IF(AG46=1,1,0)</f>
        <v>0</v>
      </c>
      <c r="AV45">
        <f>IF(AG46=2,1,0)</f>
        <v>0</v>
      </c>
      <c r="AW45">
        <f>IF(AV45=1,AT45,-999)</f>
        <v>-999</v>
      </c>
      <c r="AZ45" s="84"/>
      <c r="BA45" s="84"/>
    </row>
    <row r="46" spans="2:53" ht="12.75">
      <c r="B46" s="38" t="s">
        <v>9</v>
      </c>
      <c r="C46" t="s">
        <v>116</v>
      </c>
      <c r="D46" s="45"/>
      <c r="E46" s="46" t="s">
        <v>19</v>
      </c>
      <c r="F46" s="74"/>
      <c r="G46" s="48">
        <f t="shared" si="14"/>
        <v>0</v>
      </c>
      <c r="H46" s="48">
        <f t="shared" si="15"/>
        <v>0</v>
      </c>
      <c r="I46" s="49">
        <f>IF(I45&lt;=J45,0,1)</f>
        <v>0</v>
      </c>
      <c r="J46" s="49">
        <f>IF(J45&lt;=I45,0,1)</f>
        <v>0</v>
      </c>
      <c r="K46" s="39"/>
      <c r="L46" s="40"/>
      <c r="M46" s="41"/>
      <c r="N46" s="42"/>
      <c r="O46" s="43"/>
      <c r="P46" s="43"/>
      <c r="Q46" s="44"/>
      <c r="R46" s="45">
        <f>M49</f>
        <v>0</v>
      </c>
      <c r="S46" s="46" t="s">
        <v>19</v>
      </c>
      <c r="T46" s="47">
        <f>K49</f>
        <v>0</v>
      </c>
      <c r="U46" s="48">
        <f t="shared" si="12"/>
        <v>0</v>
      </c>
      <c r="V46" s="48">
        <f t="shared" si="13"/>
        <v>0</v>
      </c>
      <c r="W46" s="49">
        <f>IF(W45&lt;=X45,0,1)</f>
        <v>0</v>
      </c>
      <c r="X46" s="49">
        <f>IF(X45&lt;=W45,0,1)</f>
        <v>0</v>
      </c>
      <c r="Y46" s="50">
        <f>SUM(D45:D47,R45:R47,)</f>
        <v>0</v>
      </c>
      <c r="Z46" s="46" t="s">
        <v>19</v>
      </c>
      <c r="AA46" s="47">
        <f>SUM(F45:F47,T45:T47)</f>
        <v>0</v>
      </c>
      <c r="AB46" s="52">
        <f>SUM(I45,W45)</f>
        <v>0</v>
      </c>
      <c r="AC46" s="46" t="s">
        <v>19</v>
      </c>
      <c r="AD46" s="47">
        <f>J45+X45</f>
        <v>0</v>
      </c>
      <c r="AE46" s="52">
        <f>SUM(I46,P46,W46)</f>
        <v>0</v>
      </c>
      <c r="AF46" s="46" t="s">
        <v>19</v>
      </c>
      <c r="AG46" s="47">
        <f>SUM(J46,Q46,X46)</f>
        <v>0</v>
      </c>
      <c r="AH46" s="53">
        <f>IF(OR(AE46&gt;0,AG46&gt;0),RANK(AN46,AN43:$AO49,0),0)</f>
        <v>0</v>
      </c>
      <c r="AK46">
        <f>IF(AE46&gt;AG46,1,0)</f>
        <v>0</v>
      </c>
      <c r="AL46">
        <f>IF(AE46&gt;AG46,1,0)</f>
        <v>0</v>
      </c>
      <c r="AM46">
        <f>IF(AE46&gt;AG46,1,0)</f>
        <v>0</v>
      </c>
      <c r="AN46">
        <f>1000*AE46+(AB46-AD46)*100+Y46-AA46</f>
        <v>0</v>
      </c>
      <c r="AZ46" s="84"/>
      <c r="BA46" s="84"/>
    </row>
    <row r="47" spans="2:53" ht="13.5" thickBot="1">
      <c r="B47" s="54"/>
      <c r="C47" t="s">
        <v>76</v>
      </c>
      <c r="D47" s="61"/>
      <c r="E47" s="62" t="s">
        <v>19</v>
      </c>
      <c r="F47" s="75"/>
      <c r="G47" s="64">
        <f t="shared" si="14"/>
        <v>0</v>
      </c>
      <c r="H47" s="64">
        <f t="shared" si="15"/>
        <v>0</v>
      </c>
      <c r="I47" s="65"/>
      <c r="J47" s="65"/>
      <c r="K47" s="55"/>
      <c r="L47" s="56"/>
      <c r="M47" s="57"/>
      <c r="N47" s="58"/>
      <c r="O47" s="59"/>
      <c r="P47" s="59"/>
      <c r="Q47" s="60"/>
      <c r="R47" s="61">
        <f>M50</f>
        <v>0</v>
      </c>
      <c r="S47" s="62" t="s">
        <v>19</v>
      </c>
      <c r="T47" s="63">
        <f>K50</f>
        <v>0</v>
      </c>
      <c r="U47" s="64">
        <f t="shared" si="12"/>
        <v>0</v>
      </c>
      <c r="V47" s="64">
        <f t="shared" si="13"/>
        <v>0</v>
      </c>
      <c r="W47" s="65"/>
      <c r="X47" s="65"/>
      <c r="Y47" s="66"/>
      <c r="Z47" s="67"/>
      <c r="AA47" s="68"/>
      <c r="AB47" s="76"/>
      <c r="AC47" s="67"/>
      <c r="AD47" s="68"/>
      <c r="AE47" s="70"/>
      <c r="AF47" s="70"/>
      <c r="AG47" s="70"/>
      <c r="AH47" s="71"/>
      <c r="AK47">
        <f>IF(AE46&lt;AG46,1,0)</f>
        <v>0</v>
      </c>
      <c r="AL47">
        <f>IF(AE46&lt;AG46,1,0)</f>
        <v>0</v>
      </c>
      <c r="AM47">
        <f>IF(AE46&lt;AG46,1,0)</f>
        <v>0</v>
      </c>
      <c r="AZ47" s="84"/>
      <c r="BA47" s="84"/>
    </row>
    <row r="48" spans="2:53" ht="12.75">
      <c r="B48" s="19"/>
      <c r="C48" s="19"/>
      <c r="D48" s="27"/>
      <c r="E48" s="28" t="s">
        <v>19</v>
      </c>
      <c r="F48" s="73"/>
      <c r="G48" s="30">
        <f t="shared" si="14"/>
        <v>0</v>
      </c>
      <c r="H48" s="30">
        <f t="shared" si="15"/>
        <v>0</v>
      </c>
      <c r="I48" s="31">
        <f>SUM(G48:G50)</f>
        <v>0</v>
      </c>
      <c r="J48" s="31">
        <f>SUM(H48:H50)</f>
        <v>0</v>
      </c>
      <c r="K48" s="27"/>
      <c r="L48" s="28" t="s">
        <v>19</v>
      </c>
      <c r="M48" s="73"/>
      <c r="N48" s="30">
        <f>IF(K48&lt;=M48,0,1)</f>
        <v>0</v>
      </c>
      <c r="O48" s="30">
        <f>IF(M48&lt;=K48,0,1)</f>
        <v>0</v>
      </c>
      <c r="P48" s="31">
        <f>SUM(N48:N50)</f>
        <v>0</v>
      </c>
      <c r="Q48" s="31">
        <f>SUM(O48:O50)</f>
        <v>0</v>
      </c>
      <c r="R48" s="20"/>
      <c r="S48" s="21"/>
      <c r="T48" s="22"/>
      <c r="U48" s="23"/>
      <c r="V48" s="24"/>
      <c r="W48" s="25"/>
      <c r="X48" s="26"/>
      <c r="Y48" s="32"/>
      <c r="Z48" s="33"/>
      <c r="AA48" s="34"/>
      <c r="AB48" s="35"/>
      <c r="AC48" s="33"/>
      <c r="AD48" s="34"/>
      <c r="AE48" s="51"/>
      <c r="AF48" s="51"/>
      <c r="AG48" s="51"/>
      <c r="AH48" s="53"/>
      <c r="AJ48" t="str">
        <f>CONCATENATE(C49," - ",C50)</f>
        <v>Szalai Gréta - Pelikán DSE</v>
      </c>
      <c r="AO48" t="str">
        <f>CONCATENATE(C49,"-",C50)</f>
        <v>Szalai Gréta-Pelikán DSE</v>
      </c>
      <c r="AQ48">
        <f>AE49-AG49</f>
        <v>0</v>
      </c>
      <c r="AR48">
        <f>AB49-AD49</f>
        <v>0</v>
      </c>
      <c r="AS48">
        <f>Y49-AA49</f>
        <v>0</v>
      </c>
      <c r="AT48">
        <f>IF(AG49=0,1,0)</f>
        <v>1</v>
      </c>
      <c r="AU48">
        <f>IF(AG49=1,1,0)</f>
        <v>0</v>
      </c>
      <c r="AV48">
        <f>IF(AG49=2,1,0)</f>
        <v>0</v>
      </c>
      <c r="AW48">
        <f>IF(AV48=1,AT48,-999)</f>
        <v>-999</v>
      </c>
      <c r="AZ48" s="84"/>
      <c r="BA48" s="84"/>
    </row>
    <row r="49" spans="2:53" ht="12.75">
      <c r="B49" s="38" t="s">
        <v>10</v>
      </c>
      <c r="C49" t="s">
        <v>115</v>
      </c>
      <c r="D49" s="45"/>
      <c r="E49" s="46" t="s">
        <v>19</v>
      </c>
      <c r="F49" s="74"/>
      <c r="G49" s="48">
        <f t="shared" si="14"/>
        <v>0</v>
      </c>
      <c r="H49" s="48">
        <f t="shared" si="15"/>
        <v>0</v>
      </c>
      <c r="I49" s="49">
        <f>IF(I48&lt;=J48,0,1)</f>
        <v>0</v>
      </c>
      <c r="J49" s="49">
        <f>IF(J48&lt;=I48,0,1)</f>
        <v>0</v>
      </c>
      <c r="K49" s="45"/>
      <c r="L49" s="46" t="s">
        <v>19</v>
      </c>
      <c r="M49" s="74"/>
      <c r="N49" s="48">
        <f>IF(K49&lt;=M49,0,1)</f>
        <v>0</v>
      </c>
      <c r="O49" s="48">
        <f>IF(M49&lt;=K49,0,1)</f>
        <v>0</v>
      </c>
      <c r="P49" s="49">
        <f>IF(P48&lt;=Q48,0,1)</f>
        <v>0</v>
      </c>
      <c r="Q49" s="49">
        <f>IF(Q48&lt;=P48,0,1)</f>
        <v>0</v>
      </c>
      <c r="R49" s="39"/>
      <c r="S49" s="40"/>
      <c r="T49" s="41"/>
      <c r="U49" s="42"/>
      <c r="V49" s="43"/>
      <c r="W49" s="43"/>
      <c r="X49" s="44"/>
      <c r="Y49" s="50">
        <f>SUM(D48:D50,K48:K50,)</f>
        <v>0</v>
      </c>
      <c r="Z49" s="46" t="s">
        <v>19</v>
      </c>
      <c r="AA49" s="47">
        <f>SUM(F48:F50,M48:M50)</f>
        <v>0</v>
      </c>
      <c r="AB49" s="52">
        <f>SUM(I48,P48)</f>
        <v>0</v>
      </c>
      <c r="AC49" s="46" t="s">
        <v>19</v>
      </c>
      <c r="AD49" s="47">
        <f>J48+Q48</f>
        <v>0</v>
      </c>
      <c r="AE49" s="52">
        <f>SUM(I49,P49,W49)</f>
        <v>0</v>
      </c>
      <c r="AF49" s="46" t="s">
        <v>19</v>
      </c>
      <c r="AG49" s="47">
        <f>SUM(J49,Q49,X49)</f>
        <v>0</v>
      </c>
      <c r="AH49" s="53">
        <f>IF(OR(AE49&gt;0,AG49&gt;0),RANK(AN49,AN43:$AO49,0),0)</f>
        <v>0</v>
      </c>
      <c r="AK49">
        <f>IF(AE49&gt;AG49,1,0)</f>
        <v>0</v>
      </c>
      <c r="AL49">
        <f>IF(AE49&gt;AG49,1,0)</f>
        <v>0</v>
      </c>
      <c r="AM49">
        <f>IF(AE49&gt;AG49,1,0)</f>
        <v>0</v>
      </c>
      <c r="AN49">
        <f>1000*AE49+(AB49-AD49)*100+Y49-AA49</f>
        <v>0</v>
      </c>
      <c r="AW49" t="s">
        <v>20</v>
      </c>
      <c r="AZ49" s="84"/>
      <c r="BA49" s="84"/>
    </row>
    <row r="50" spans="2:53" ht="13.5" thickBot="1">
      <c r="B50" s="77"/>
      <c r="C50" s="78" t="s">
        <v>26</v>
      </c>
      <c r="D50" s="61"/>
      <c r="E50" s="62" t="s">
        <v>19</v>
      </c>
      <c r="F50" s="75"/>
      <c r="G50" s="64">
        <f t="shared" si="14"/>
        <v>0</v>
      </c>
      <c r="H50" s="64">
        <f t="shared" si="15"/>
        <v>0</v>
      </c>
      <c r="I50" s="65"/>
      <c r="J50" s="65"/>
      <c r="K50" s="61"/>
      <c r="L50" s="62" t="s">
        <v>19</v>
      </c>
      <c r="M50" s="75"/>
      <c r="N50" s="64">
        <f>IF(K50&lt;=M50,0,1)</f>
        <v>0</v>
      </c>
      <c r="O50" s="64">
        <f>IF(M50&lt;=K50,0,1)</f>
        <v>0</v>
      </c>
      <c r="P50" s="65"/>
      <c r="Q50" s="65"/>
      <c r="R50" s="55"/>
      <c r="S50" s="56"/>
      <c r="T50" s="57"/>
      <c r="U50" s="58"/>
      <c r="V50" s="59"/>
      <c r="W50" s="59"/>
      <c r="X50" s="60"/>
      <c r="Y50" s="66"/>
      <c r="Z50" s="67"/>
      <c r="AA50" s="68"/>
      <c r="AB50" s="69"/>
      <c r="AC50" s="67"/>
      <c r="AD50" s="68"/>
      <c r="AE50" s="70"/>
      <c r="AF50" s="70"/>
      <c r="AG50" s="70"/>
      <c r="AH50" s="71"/>
      <c r="AK50">
        <f>IF(AE49&gt;AG49,1,0)</f>
        <v>0</v>
      </c>
      <c r="AL50">
        <f>IF(AE49&gt;AG49,1,0)</f>
        <v>0</v>
      </c>
      <c r="AM50">
        <f>IF(AE49&gt;AG49,1,0)</f>
        <v>0</v>
      </c>
      <c r="AZ50" s="84"/>
      <c r="BA50" s="84"/>
    </row>
    <row r="51" spans="52:53" ht="15" customHeight="1">
      <c r="AZ51" s="84"/>
      <c r="BA51" s="84"/>
    </row>
    <row r="52" spans="52:53" ht="15" customHeight="1">
      <c r="AZ52" s="84"/>
      <c r="BA52" s="84"/>
    </row>
    <row r="53" spans="37:53" ht="15" customHeight="1" thickBot="1">
      <c r="AK53" t="s">
        <v>0</v>
      </c>
      <c r="AN53" t="s">
        <v>1</v>
      </c>
      <c r="AZ53" s="84"/>
      <c r="BA53" s="84"/>
    </row>
    <row r="54" spans="1:53" ht="15" thickBot="1">
      <c r="A54" s="2"/>
      <c r="B54" s="3" t="s">
        <v>2</v>
      </c>
      <c r="C54" s="4" t="s">
        <v>114</v>
      </c>
      <c r="D54" s="5"/>
      <c r="E54" s="6" t="str">
        <f>B56</f>
        <v>A</v>
      </c>
      <c r="F54" s="7"/>
      <c r="G54" s="8"/>
      <c r="H54" s="8"/>
      <c r="I54" s="8"/>
      <c r="J54" s="8"/>
      <c r="K54" s="5"/>
      <c r="L54" s="9" t="str">
        <f>B59</f>
        <v>B</v>
      </c>
      <c r="M54" s="10"/>
      <c r="N54" s="11"/>
      <c r="O54" s="11"/>
      <c r="P54" s="11"/>
      <c r="Q54" s="11"/>
      <c r="R54" s="12"/>
      <c r="S54" s="9" t="str">
        <f>B62</f>
        <v>C</v>
      </c>
      <c r="T54" s="10"/>
      <c r="U54" s="11"/>
      <c r="V54" s="11"/>
      <c r="W54" s="11"/>
      <c r="X54" s="11"/>
      <c r="Y54" s="13"/>
      <c r="Z54" s="14" t="s">
        <v>4</v>
      </c>
      <c r="AA54" s="10"/>
      <c r="AB54" s="12"/>
      <c r="AC54" s="14" t="s">
        <v>5</v>
      </c>
      <c r="AD54" s="10"/>
      <c r="AE54" s="11"/>
      <c r="AF54" s="14" t="s">
        <v>6</v>
      </c>
      <c r="AG54" s="10"/>
      <c r="AH54" s="15" t="s">
        <v>7</v>
      </c>
      <c r="AJ54" s="16"/>
      <c r="AK54" s="16" t="s">
        <v>8</v>
      </c>
      <c r="AL54" s="16" t="s">
        <v>9</v>
      </c>
      <c r="AM54" s="16" t="s">
        <v>10</v>
      </c>
      <c r="AN54" s="16"/>
      <c r="AO54" s="16" t="s">
        <v>11</v>
      </c>
      <c r="AP54" s="16"/>
      <c r="AQ54" s="16" t="s">
        <v>12</v>
      </c>
      <c r="AR54" s="16" t="s">
        <v>13</v>
      </c>
      <c r="AS54" s="16" t="s">
        <v>14</v>
      </c>
      <c r="AT54" s="16" t="s">
        <v>15</v>
      </c>
      <c r="AU54" s="16" t="s">
        <v>16</v>
      </c>
      <c r="AV54" s="16" t="s">
        <v>17</v>
      </c>
      <c r="AW54" s="16" t="s">
        <v>18</v>
      </c>
      <c r="AZ54" s="84"/>
      <c r="BA54" s="84"/>
    </row>
    <row r="55" spans="2:53" ht="12.75">
      <c r="B55" s="18"/>
      <c r="C55" s="19"/>
      <c r="D55" s="20"/>
      <c r="E55" s="21"/>
      <c r="F55" s="22"/>
      <c r="G55" s="23"/>
      <c r="H55" s="24"/>
      <c r="I55" s="25"/>
      <c r="J55" s="26"/>
      <c r="K55" s="27">
        <f>F58</f>
        <v>0</v>
      </c>
      <c r="L55" s="28" t="s">
        <v>19</v>
      </c>
      <c r="M55" s="29">
        <f>D58</f>
        <v>0</v>
      </c>
      <c r="N55" s="30">
        <f>IF(K55&lt;=M55,0,1)</f>
        <v>0</v>
      </c>
      <c r="O55" s="30">
        <f>IF(M55&lt;=K55,0,1)</f>
        <v>0</v>
      </c>
      <c r="P55" s="31">
        <f>SUM(N55:N57)</f>
        <v>0</v>
      </c>
      <c r="Q55" s="31">
        <f>SUM(O55:O57)</f>
        <v>0</v>
      </c>
      <c r="R55" s="27">
        <f>F61</f>
        <v>0</v>
      </c>
      <c r="S55" s="28" t="s">
        <v>19</v>
      </c>
      <c r="T55" s="29">
        <f>D61</f>
        <v>0</v>
      </c>
      <c r="U55" s="30">
        <f aca="true" t="shared" si="16" ref="U55:U60">IF(R55&lt;=T55,0,1)</f>
        <v>0</v>
      </c>
      <c r="V55" s="30">
        <f aca="true" t="shared" si="17" ref="V55:V60">IF(T55&lt;=R55,0,1)</f>
        <v>0</v>
      </c>
      <c r="W55" s="31">
        <f>SUM(U55:U57)</f>
        <v>0</v>
      </c>
      <c r="X55" s="31">
        <f>SUM(V55:V57)</f>
        <v>0</v>
      </c>
      <c r="Y55" s="32"/>
      <c r="Z55" s="33"/>
      <c r="AA55" s="34"/>
      <c r="AB55" s="35"/>
      <c r="AC55" s="33"/>
      <c r="AD55" s="34"/>
      <c r="AE55" s="36"/>
      <c r="AF55" s="36"/>
      <c r="AG55" s="36"/>
      <c r="AH55" s="37"/>
      <c r="AJ55" t="str">
        <f>CONCATENATE(C56," - ",C57)</f>
        <v> - </v>
      </c>
      <c r="AO55" t="str">
        <f>CONCATENATE(C56,"-",C57)</f>
        <v>-</v>
      </c>
      <c r="AQ55">
        <f>AE56-AG56</f>
        <v>0</v>
      </c>
      <c r="AR55">
        <f>AB56-AD56</f>
        <v>0</v>
      </c>
      <c r="AS55">
        <f>Y56-AA56</f>
        <v>0</v>
      </c>
      <c r="AT55">
        <f>IF(AG56=0,1,0)</f>
        <v>1</v>
      </c>
      <c r="AU55">
        <f>IF(AG56=1,1,0)</f>
        <v>0</v>
      </c>
      <c r="AV55">
        <f>IF(AG56=2,1,0)</f>
        <v>0</v>
      </c>
      <c r="AW55">
        <f>IF(AV55=1,AT55,-999)</f>
        <v>-999</v>
      </c>
      <c r="AZ55" s="84"/>
      <c r="BA55" s="84"/>
    </row>
    <row r="56" spans="2:53" ht="12.75">
      <c r="B56" s="38" t="s">
        <v>8</v>
      </c>
      <c r="D56" s="39"/>
      <c r="E56" s="40"/>
      <c r="F56" s="41"/>
      <c r="G56" s="42"/>
      <c r="H56" s="43"/>
      <c r="I56" s="43"/>
      <c r="J56" s="44"/>
      <c r="K56" s="45">
        <f>F59</f>
        <v>0</v>
      </c>
      <c r="L56" s="46" t="s">
        <v>19</v>
      </c>
      <c r="M56" s="47">
        <f>D59</f>
        <v>0</v>
      </c>
      <c r="N56" s="48">
        <f>IF(K56&lt;=M56,0,1)</f>
        <v>0</v>
      </c>
      <c r="O56" s="48">
        <f>IF(M56&lt;=K56,0,1)</f>
        <v>0</v>
      </c>
      <c r="P56" s="49">
        <f>IF(P55&lt;=Q55,0,1)</f>
        <v>0</v>
      </c>
      <c r="Q56" s="49">
        <f>IF(Q55&lt;=P55,0,1)</f>
        <v>0</v>
      </c>
      <c r="R56" s="45">
        <f>F62</f>
        <v>0</v>
      </c>
      <c r="S56" s="46" t="s">
        <v>19</v>
      </c>
      <c r="T56" s="47">
        <f>D62</f>
        <v>0</v>
      </c>
      <c r="U56" s="48">
        <f t="shared" si="16"/>
        <v>0</v>
      </c>
      <c r="V56" s="48">
        <f t="shared" si="17"/>
        <v>0</v>
      </c>
      <c r="W56" s="49">
        <f>IF(W55&lt;=X55,0,1)</f>
        <v>0</v>
      </c>
      <c r="X56" s="49">
        <f>IF(X55&lt;=W55,0,1)</f>
        <v>0</v>
      </c>
      <c r="Y56" s="50">
        <f>SUM(K55:K57,R55:R57)</f>
        <v>0</v>
      </c>
      <c r="Z56" s="46" t="s">
        <v>19</v>
      </c>
      <c r="AA56" s="51">
        <f>SUM(M55:M57,T55:T57)</f>
        <v>0</v>
      </c>
      <c r="AB56" s="52">
        <f>SUM(P55,W55)</f>
        <v>0</v>
      </c>
      <c r="AC56" s="46" t="s">
        <v>19</v>
      </c>
      <c r="AD56" s="47">
        <f>Q55+X55</f>
        <v>0</v>
      </c>
      <c r="AE56" s="52">
        <f>SUM(I56,P56,W56)</f>
        <v>0</v>
      </c>
      <c r="AF56" s="46" t="s">
        <v>19</v>
      </c>
      <c r="AG56" s="47">
        <f>SUM(J56,Q56,X56)</f>
        <v>0</v>
      </c>
      <c r="AH56" s="53">
        <f>IF(OR(AE56&gt;0,AG56&gt;0),RANK(AN56,AN56:$AO62,0),0)</f>
        <v>0</v>
      </c>
      <c r="AK56">
        <f>IF(AE56&gt;AG56,1,0)</f>
        <v>0</v>
      </c>
      <c r="AL56">
        <f>IF(AE56&gt;AG56,1,0)</f>
        <v>0</v>
      </c>
      <c r="AM56">
        <f>IF(AE56&gt;AG56,1,0)</f>
        <v>0</v>
      </c>
      <c r="AN56">
        <f>1000*AE56+(AB56-AD56)*100+Y56-AA56</f>
        <v>0</v>
      </c>
      <c r="AZ56" s="84"/>
      <c r="BA56" s="84"/>
    </row>
    <row r="57" spans="2:53" ht="13.5" thickBot="1">
      <c r="B57" s="54"/>
      <c r="C57" s="78"/>
      <c r="D57" s="55"/>
      <c r="E57" s="56"/>
      <c r="F57" s="57"/>
      <c r="G57" s="58"/>
      <c r="H57" s="59"/>
      <c r="I57" s="59"/>
      <c r="J57" s="60"/>
      <c r="K57" s="61">
        <f>F60</f>
        <v>0</v>
      </c>
      <c r="L57" s="62" t="s">
        <v>19</v>
      </c>
      <c r="M57" s="63">
        <f>D60</f>
        <v>0</v>
      </c>
      <c r="N57" s="64">
        <f>IF(K57&lt;=M57,0,1)</f>
        <v>0</v>
      </c>
      <c r="O57" s="64">
        <f>IF(M57&lt;=K57,0,1)</f>
        <v>0</v>
      </c>
      <c r="P57" s="65"/>
      <c r="Q57" s="65"/>
      <c r="R57" s="45">
        <f>F63</f>
        <v>0</v>
      </c>
      <c r="S57" s="46" t="s">
        <v>19</v>
      </c>
      <c r="T57" s="47">
        <f>D63</f>
        <v>0</v>
      </c>
      <c r="U57" s="64">
        <f t="shared" si="16"/>
        <v>0</v>
      </c>
      <c r="V57" s="64">
        <f t="shared" si="17"/>
        <v>0</v>
      </c>
      <c r="W57" s="65"/>
      <c r="X57" s="65"/>
      <c r="Y57" s="66"/>
      <c r="Z57" s="67"/>
      <c r="AA57" s="68"/>
      <c r="AB57" s="69"/>
      <c r="AC57" s="67"/>
      <c r="AD57" s="68"/>
      <c r="AE57" s="70"/>
      <c r="AF57" s="70"/>
      <c r="AG57" s="70"/>
      <c r="AH57" s="71"/>
      <c r="AK57">
        <f>IF(AE56&lt;AG56,1,0)</f>
        <v>0</v>
      </c>
      <c r="AL57">
        <f>IF(AE56&lt;AG56,1,0)</f>
        <v>0</v>
      </c>
      <c r="AM57">
        <f>IF(AE56&lt;AG56,1,0)</f>
        <v>0</v>
      </c>
      <c r="AZ57" s="84"/>
      <c r="BA57" s="84"/>
    </row>
    <row r="58" spans="2:53" ht="12.75">
      <c r="B58" s="19"/>
      <c r="D58" s="27"/>
      <c r="E58" s="28" t="s">
        <v>19</v>
      </c>
      <c r="F58" s="73"/>
      <c r="G58" s="30">
        <f aca="true" t="shared" si="18" ref="G58:G63">IF(D58&lt;=F58,0,1)</f>
        <v>0</v>
      </c>
      <c r="H58" s="30">
        <f aca="true" t="shared" si="19" ref="H58:H63">IF(F58&lt;=D58,0,1)</f>
        <v>0</v>
      </c>
      <c r="I58" s="31">
        <f>SUM(G58:G60)</f>
        <v>0</v>
      </c>
      <c r="J58" s="31">
        <f>SUM(H58:H60)</f>
        <v>0</v>
      </c>
      <c r="K58" s="20"/>
      <c r="L58" s="21"/>
      <c r="M58" s="22"/>
      <c r="N58" s="23"/>
      <c r="O58" s="24"/>
      <c r="P58" s="25"/>
      <c r="Q58" s="26"/>
      <c r="R58" s="27">
        <f>M61</f>
        <v>0</v>
      </c>
      <c r="S58" s="28" t="s">
        <v>19</v>
      </c>
      <c r="T58" s="29">
        <f>K61</f>
        <v>0</v>
      </c>
      <c r="U58" s="30">
        <f t="shared" si="16"/>
        <v>0</v>
      </c>
      <c r="V58" s="30">
        <f t="shared" si="17"/>
        <v>0</v>
      </c>
      <c r="W58" s="31">
        <f>SUM(U58:U60)</f>
        <v>0</v>
      </c>
      <c r="X58" s="31">
        <f>SUM(V58:V60)</f>
        <v>0</v>
      </c>
      <c r="Y58" s="32"/>
      <c r="Z58" s="33"/>
      <c r="AA58" s="34"/>
      <c r="AB58" s="35"/>
      <c r="AC58" s="33"/>
      <c r="AD58" s="34"/>
      <c r="AE58" s="51"/>
      <c r="AF58" s="51"/>
      <c r="AG58" s="51"/>
      <c r="AH58" s="53"/>
      <c r="AJ58" t="str">
        <f>CONCATENATE(C59," - ",C60)</f>
        <v> - </v>
      </c>
      <c r="AO58" t="str">
        <f>CONCATENATE(C59,"-",C60)</f>
        <v>-</v>
      </c>
      <c r="AQ58">
        <f>AE59-AG59</f>
        <v>0</v>
      </c>
      <c r="AR58">
        <f>AB59-AD59</f>
        <v>0</v>
      </c>
      <c r="AS58">
        <f>Y59-AA59</f>
        <v>0</v>
      </c>
      <c r="AT58">
        <f>IF(AG59=0,1,0)</f>
        <v>1</v>
      </c>
      <c r="AU58">
        <f>IF(AG59=1,1,0)</f>
        <v>0</v>
      </c>
      <c r="AV58">
        <f>IF(AG59=2,1,0)</f>
        <v>0</v>
      </c>
      <c r="AW58">
        <f>IF(AV58=1,AT58,-999)</f>
        <v>-999</v>
      </c>
      <c r="AZ58" s="84"/>
      <c r="BA58" s="84"/>
    </row>
    <row r="59" spans="2:53" ht="12.75">
      <c r="B59" s="38" t="s">
        <v>9</v>
      </c>
      <c r="D59" s="45"/>
      <c r="E59" s="46" t="s">
        <v>19</v>
      </c>
      <c r="F59" s="74"/>
      <c r="G59" s="48">
        <f t="shared" si="18"/>
        <v>0</v>
      </c>
      <c r="H59" s="48">
        <f t="shared" si="19"/>
        <v>0</v>
      </c>
      <c r="I59" s="49">
        <f>IF(I58&lt;=J58,0,1)</f>
        <v>0</v>
      </c>
      <c r="J59" s="49">
        <f>IF(J58&lt;=I58,0,1)</f>
        <v>0</v>
      </c>
      <c r="K59" s="39"/>
      <c r="L59" s="40"/>
      <c r="M59" s="41"/>
      <c r="N59" s="42"/>
      <c r="O59" s="43"/>
      <c r="P59" s="43"/>
      <c r="Q59" s="44"/>
      <c r="R59" s="45">
        <f>M62</f>
        <v>0</v>
      </c>
      <c r="S59" s="46" t="s">
        <v>19</v>
      </c>
      <c r="T59" s="47">
        <f>K62</f>
        <v>0</v>
      </c>
      <c r="U59" s="48">
        <f t="shared" si="16"/>
        <v>0</v>
      </c>
      <c r="V59" s="48">
        <f t="shared" si="17"/>
        <v>0</v>
      </c>
      <c r="W59" s="49">
        <f>IF(W58&lt;=X58,0,1)</f>
        <v>0</v>
      </c>
      <c r="X59" s="49">
        <f>IF(X58&lt;=W58,0,1)</f>
        <v>0</v>
      </c>
      <c r="Y59" s="50">
        <f>SUM(D58:D60,R58:R60)</f>
        <v>0</v>
      </c>
      <c r="Z59" s="46" t="s">
        <v>19</v>
      </c>
      <c r="AA59" s="51">
        <f>SUM(F58:F60,T58:T60)</f>
        <v>0</v>
      </c>
      <c r="AB59" s="52">
        <f>SUM(I58,W58)</f>
        <v>0</v>
      </c>
      <c r="AC59" s="46" t="s">
        <v>19</v>
      </c>
      <c r="AD59" s="47">
        <f>J58+X58</f>
        <v>0</v>
      </c>
      <c r="AE59" s="52">
        <f>SUM(I59,P59,W59)</f>
        <v>0</v>
      </c>
      <c r="AF59" s="46" t="s">
        <v>19</v>
      </c>
      <c r="AG59" s="47">
        <f>SUM(J59,Q59,X59)</f>
        <v>0</v>
      </c>
      <c r="AH59" s="53">
        <f>IF(OR(AE59&gt;0,AG59&gt;0),RANK(AN59,AN56:$AO62,0),0)</f>
        <v>0</v>
      </c>
      <c r="AK59">
        <f>IF(AE59&gt;AG59,1,0)</f>
        <v>0</v>
      </c>
      <c r="AL59">
        <f>IF(AE59&gt;AG59,1,0)</f>
        <v>0</v>
      </c>
      <c r="AM59">
        <f>IF(AE59&gt;AG59,1,0)</f>
        <v>0</v>
      </c>
      <c r="AN59">
        <f>1000*AE59+(AB59-AD59)*100+Y59-AA59</f>
        <v>0</v>
      </c>
      <c r="AZ59" s="84"/>
      <c r="BA59" s="84"/>
    </row>
    <row r="60" spans="2:53" ht="13.5" thickBot="1">
      <c r="B60" s="54"/>
      <c r="D60" s="61"/>
      <c r="E60" s="62" t="s">
        <v>19</v>
      </c>
      <c r="F60" s="75"/>
      <c r="G60" s="64">
        <f t="shared" si="18"/>
        <v>0</v>
      </c>
      <c r="H60" s="64">
        <f t="shared" si="19"/>
        <v>0</v>
      </c>
      <c r="I60" s="65"/>
      <c r="J60" s="65"/>
      <c r="K60" s="55"/>
      <c r="L60" s="56"/>
      <c r="M60" s="57"/>
      <c r="N60" s="58"/>
      <c r="O60" s="59"/>
      <c r="P60" s="59"/>
      <c r="Q60" s="60"/>
      <c r="R60" s="61">
        <f>M63</f>
        <v>0</v>
      </c>
      <c r="S60" s="62" t="s">
        <v>19</v>
      </c>
      <c r="T60" s="63">
        <f>K63</f>
        <v>0</v>
      </c>
      <c r="U60" s="64">
        <f t="shared" si="16"/>
        <v>0</v>
      </c>
      <c r="V60" s="64">
        <f t="shared" si="17"/>
        <v>0</v>
      </c>
      <c r="W60" s="65"/>
      <c r="X60" s="65"/>
      <c r="Y60" s="66"/>
      <c r="Z60" s="67"/>
      <c r="AA60" s="68"/>
      <c r="AB60" s="76"/>
      <c r="AC60" s="67"/>
      <c r="AD60" s="68"/>
      <c r="AE60" s="70"/>
      <c r="AF60" s="70"/>
      <c r="AG60" s="70"/>
      <c r="AH60" s="71"/>
      <c r="AK60">
        <f>IF(AE59&lt;AG59,1,0)</f>
        <v>0</v>
      </c>
      <c r="AL60">
        <f>IF(AE59&lt;AG59,1,0)</f>
        <v>0</v>
      </c>
      <c r="AM60">
        <f>IF(AE59&lt;AG59,1,0)</f>
        <v>0</v>
      </c>
      <c r="AZ60" s="84"/>
      <c r="BA60" s="84"/>
    </row>
    <row r="61" spans="2:53" ht="12.75">
      <c r="B61" s="19"/>
      <c r="C61" s="19"/>
      <c r="D61" s="27"/>
      <c r="E61" s="28" t="s">
        <v>19</v>
      </c>
      <c r="F61" s="73"/>
      <c r="G61" s="30">
        <f t="shared" si="18"/>
        <v>0</v>
      </c>
      <c r="H61" s="30">
        <f t="shared" si="19"/>
        <v>0</v>
      </c>
      <c r="I61" s="31">
        <f>SUM(G61:G63)</f>
        <v>0</v>
      </c>
      <c r="J61" s="31">
        <f>SUM(H61:H63)</f>
        <v>0</v>
      </c>
      <c r="K61" s="27"/>
      <c r="L61" s="28" t="s">
        <v>19</v>
      </c>
      <c r="M61" s="73"/>
      <c r="N61" s="30">
        <f>IF(K61&lt;=M61,0,1)</f>
        <v>0</v>
      </c>
      <c r="O61" s="30">
        <f>IF(M61&lt;=K61,0,1)</f>
        <v>0</v>
      </c>
      <c r="P61" s="31">
        <f>SUM(N61:N63)</f>
        <v>0</v>
      </c>
      <c r="Q61" s="31">
        <f>SUM(O61:O63)</f>
        <v>0</v>
      </c>
      <c r="R61" s="20"/>
      <c r="S61" s="21"/>
      <c r="T61" s="22"/>
      <c r="U61" s="23"/>
      <c r="V61" s="24"/>
      <c r="W61" s="25"/>
      <c r="X61" s="26"/>
      <c r="Y61" s="32"/>
      <c r="Z61" s="33"/>
      <c r="AA61" s="34"/>
      <c r="AB61" s="35"/>
      <c r="AC61" s="33"/>
      <c r="AD61" s="34"/>
      <c r="AE61" s="51"/>
      <c r="AF61" s="51"/>
      <c r="AG61" s="51"/>
      <c r="AH61" s="53"/>
      <c r="AJ61" t="str">
        <f>CONCATENATE(C62," - ",C63)</f>
        <v> - </v>
      </c>
      <c r="AO61" t="str">
        <f>CONCATENATE(C62,"-",C63)</f>
        <v>-</v>
      </c>
      <c r="AQ61">
        <f>AE62-AG62</f>
        <v>0</v>
      </c>
      <c r="AR61">
        <f>AB62-AD62</f>
        <v>0</v>
      </c>
      <c r="AS61">
        <f>Y62-AA62</f>
        <v>0</v>
      </c>
      <c r="AT61">
        <f>IF(AG62=0,1,0)</f>
        <v>1</v>
      </c>
      <c r="AU61">
        <f>IF(AG62=1,1,0)</f>
        <v>0</v>
      </c>
      <c r="AV61">
        <f>IF(AG62=2,1,0)</f>
        <v>0</v>
      </c>
      <c r="AW61">
        <f>IF(AV61=1,AT61,-999)</f>
        <v>-999</v>
      </c>
      <c r="AZ61" s="84"/>
      <c r="BA61" s="84"/>
    </row>
    <row r="62" spans="2:53" ht="12.75">
      <c r="B62" s="38" t="s">
        <v>10</v>
      </c>
      <c r="D62" s="45"/>
      <c r="E62" s="46" t="s">
        <v>19</v>
      </c>
      <c r="F62" s="74"/>
      <c r="G62" s="48">
        <f t="shared" si="18"/>
        <v>0</v>
      </c>
      <c r="H62" s="48">
        <f t="shared" si="19"/>
        <v>0</v>
      </c>
      <c r="I62" s="49">
        <f>IF(I61&lt;=J61,0,1)</f>
        <v>0</v>
      </c>
      <c r="J62" s="49">
        <f>IF(J61&lt;=I61,0,1)</f>
        <v>0</v>
      </c>
      <c r="K62" s="45"/>
      <c r="L62" s="46" t="s">
        <v>19</v>
      </c>
      <c r="M62" s="74"/>
      <c r="N62" s="48">
        <f>IF(K62&lt;=M62,0,1)</f>
        <v>0</v>
      </c>
      <c r="O62" s="48">
        <f>IF(M62&lt;=K62,0,1)</f>
        <v>0</v>
      </c>
      <c r="P62" s="49">
        <f>IF(P61&lt;=Q61,0,1)</f>
        <v>0</v>
      </c>
      <c r="Q62" s="49">
        <f>IF(Q61&lt;=P61,0,1)</f>
        <v>0</v>
      </c>
      <c r="R62" s="39"/>
      <c r="S62" s="40"/>
      <c r="T62" s="41"/>
      <c r="U62" s="42"/>
      <c r="V62" s="43"/>
      <c r="W62" s="43"/>
      <c r="X62" s="44"/>
      <c r="Y62" s="50">
        <f>SUM(D61:D63,K61:K63)</f>
        <v>0</v>
      </c>
      <c r="Z62" s="46" t="s">
        <v>19</v>
      </c>
      <c r="AA62" s="51">
        <f>SUM(F61:F63,M61:M63)</f>
        <v>0</v>
      </c>
      <c r="AB62" s="52">
        <f>SUM(I61,P61)</f>
        <v>0</v>
      </c>
      <c r="AC62" s="46" t="s">
        <v>19</v>
      </c>
      <c r="AD62" s="47">
        <f>J61+Q61</f>
        <v>0</v>
      </c>
      <c r="AE62" s="52">
        <f>SUM(I62,P62,W62)</f>
        <v>0</v>
      </c>
      <c r="AF62" s="46" t="s">
        <v>19</v>
      </c>
      <c r="AG62" s="47">
        <f>SUM(J62,Q62,X62)</f>
        <v>0</v>
      </c>
      <c r="AH62" s="53">
        <f>IF(OR(AE62&gt;0,AG62&gt;0),RANK(AN62,AN56:$AO62,0),0)</f>
        <v>0</v>
      </c>
      <c r="AK62">
        <f>IF(AE62&gt;AG62,1,0)</f>
        <v>0</v>
      </c>
      <c r="AL62">
        <f>IF(AE62&gt;AG62,1,0)</f>
        <v>0</v>
      </c>
      <c r="AM62">
        <f>IF(AE62&gt;AG62,1,0)</f>
        <v>0</v>
      </c>
      <c r="AN62">
        <f>1000*AE62+(AB62-AD62)*100+Y62-AA62</f>
        <v>0</v>
      </c>
      <c r="AW62" t="s">
        <v>20</v>
      </c>
      <c r="AZ62" s="84"/>
      <c r="BA62" s="84"/>
    </row>
    <row r="63" spans="2:53" ht="13.5" thickBot="1">
      <c r="B63" s="77"/>
      <c r="C63" s="78"/>
      <c r="D63" s="61"/>
      <c r="E63" s="62" t="s">
        <v>19</v>
      </c>
      <c r="F63" s="75"/>
      <c r="G63" s="64">
        <f t="shared" si="18"/>
        <v>0</v>
      </c>
      <c r="H63" s="64">
        <f t="shared" si="19"/>
        <v>0</v>
      </c>
      <c r="I63" s="65"/>
      <c r="J63" s="65"/>
      <c r="K63" s="61"/>
      <c r="L63" s="62" t="s">
        <v>19</v>
      </c>
      <c r="M63" s="75"/>
      <c r="N63" s="64">
        <f>IF(K63&lt;=M63,0,1)</f>
        <v>0</v>
      </c>
      <c r="O63" s="64">
        <f>IF(M63&lt;=K63,0,1)</f>
        <v>0</v>
      </c>
      <c r="P63" s="65"/>
      <c r="Q63" s="65"/>
      <c r="R63" s="55"/>
      <c r="S63" s="56"/>
      <c r="T63" s="57"/>
      <c r="U63" s="58"/>
      <c r="V63" s="59"/>
      <c r="W63" s="59"/>
      <c r="X63" s="60"/>
      <c r="Y63" s="66"/>
      <c r="Z63" s="67"/>
      <c r="AA63" s="68"/>
      <c r="AB63" s="69"/>
      <c r="AC63" s="67"/>
      <c r="AD63" s="68"/>
      <c r="AE63" s="70"/>
      <c r="AF63" s="70"/>
      <c r="AG63" s="70"/>
      <c r="AH63" s="71"/>
      <c r="AK63">
        <f>IF(AE62&lt;AG62,1,0)</f>
        <v>0</v>
      </c>
      <c r="AL63">
        <f>IF(AE62&lt;AG62,1,0)</f>
        <v>0</v>
      </c>
      <c r="AM63">
        <f>IF(AE62&lt;AG62,1,0)</f>
        <v>0</v>
      </c>
      <c r="AZ63" s="84"/>
      <c r="BA63" s="84"/>
    </row>
    <row r="64" spans="3:53" ht="15" customHeight="1">
      <c r="C64" s="131"/>
      <c r="AZ64" s="84"/>
      <c r="BA64" s="84"/>
    </row>
    <row r="65" spans="3:53" ht="15" customHeight="1">
      <c r="C65" s="131"/>
      <c r="AZ65" s="84"/>
      <c r="BA65" s="84"/>
    </row>
    <row r="66" spans="3:53" ht="15" customHeight="1" thickBot="1">
      <c r="C66" s="131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2"/>
      <c r="AG66" s="82"/>
      <c r="AH66" s="82"/>
      <c r="AK66" t="s">
        <v>0</v>
      </c>
      <c r="AN66" t="s">
        <v>1</v>
      </c>
      <c r="AZ66" s="84"/>
      <c r="BA66" s="84"/>
    </row>
    <row r="67" spans="2:53" ht="15" thickBot="1">
      <c r="B67" s="4" t="s">
        <v>2</v>
      </c>
      <c r="C67" s="4" t="s">
        <v>113</v>
      </c>
      <c r="D67" s="5"/>
      <c r="E67" s="6" t="str">
        <f>B69</f>
        <v>A</v>
      </c>
      <c r="F67" s="7"/>
      <c r="G67" s="8"/>
      <c r="H67" s="8"/>
      <c r="I67" s="8"/>
      <c r="J67" s="8"/>
      <c r="K67" s="5"/>
      <c r="L67" s="9" t="str">
        <f>B72</f>
        <v>B</v>
      </c>
      <c r="M67" s="10"/>
      <c r="N67" s="11"/>
      <c r="O67" s="11"/>
      <c r="P67" s="11"/>
      <c r="Q67" s="11"/>
      <c r="R67" s="12"/>
      <c r="S67" s="9" t="str">
        <f>B75</f>
        <v>C</v>
      </c>
      <c r="T67" s="10"/>
      <c r="U67" s="11"/>
      <c r="V67" s="11"/>
      <c r="W67" s="11"/>
      <c r="X67" s="11"/>
      <c r="Y67" s="13"/>
      <c r="Z67" s="14" t="s">
        <v>4</v>
      </c>
      <c r="AA67" s="10"/>
      <c r="AB67" s="12"/>
      <c r="AC67" s="14" t="s">
        <v>5</v>
      </c>
      <c r="AD67" s="10"/>
      <c r="AE67" s="11"/>
      <c r="AF67" s="14" t="s">
        <v>6</v>
      </c>
      <c r="AG67" s="10"/>
      <c r="AH67" s="15" t="s">
        <v>7</v>
      </c>
      <c r="AK67" s="16" t="s">
        <v>8</v>
      </c>
      <c r="AL67" s="16" t="s">
        <v>9</v>
      </c>
      <c r="AM67" s="16" t="s">
        <v>10</v>
      </c>
      <c r="AN67" s="16"/>
      <c r="AO67" s="16" t="s">
        <v>11</v>
      </c>
      <c r="AP67" s="16"/>
      <c r="AQ67" s="16" t="s">
        <v>12</v>
      </c>
      <c r="AR67" s="16" t="s">
        <v>13</v>
      </c>
      <c r="AS67" s="16" t="s">
        <v>14</v>
      </c>
      <c r="AT67" s="16" t="s">
        <v>15</v>
      </c>
      <c r="AU67" s="16" t="s">
        <v>16</v>
      </c>
      <c r="AV67" s="16" t="s">
        <v>17</v>
      </c>
      <c r="AW67" s="16" t="s">
        <v>18</v>
      </c>
      <c r="AX67" s="16"/>
      <c r="AY67" s="16"/>
      <c r="AZ67" s="84"/>
      <c r="BA67" s="84"/>
    </row>
    <row r="68" spans="2:53" ht="15">
      <c r="B68" s="18"/>
      <c r="C68" s="19"/>
      <c r="D68" s="20"/>
      <c r="E68" s="21"/>
      <c r="F68" s="22"/>
      <c r="G68" s="23"/>
      <c r="H68" s="24"/>
      <c r="I68" s="25"/>
      <c r="J68" s="26"/>
      <c r="K68" s="27">
        <f>F71</f>
        <v>0</v>
      </c>
      <c r="L68" s="28" t="s">
        <v>19</v>
      </c>
      <c r="M68" s="29">
        <f>D71</f>
        <v>0</v>
      </c>
      <c r="N68" s="30">
        <f>IF(K68&lt;=M68,0,1)</f>
        <v>0</v>
      </c>
      <c r="O68" s="30">
        <f>IF(M68&lt;=K68,0,1)</f>
        <v>0</v>
      </c>
      <c r="P68" s="31">
        <f>SUM(N68:N70)</f>
        <v>0</v>
      </c>
      <c r="Q68" s="31">
        <f>SUM(O68:O70)</f>
        <v>0</v>
      </c>
      <c r="R68" s="27">
        <f>F74</f>
        <v>0</v>
      </c>
      <c r="S68" s="28" t="s">
        <v>19</v>
      </c>
      <c r="T68" s="29">
        <f>D74</f>
        <v>0</v>
      </c>
      <c r="U68" s="30">
        <f aca="true" t="shared" si="20" ref="U68:U73">IF(R68&lt;=T68,0,1)</f>
        <v>0</v>
      </c>
      <c r="V68" s="30">
        <f aca="true" t="shared" si="21" ref="V68:V73">IF(T68&lt;=R68,0,1)</f>
        <v>0</v>
      </c>
      <c r="W68" s="31">
        <f>SUM(U68:U70)</f>
        <v>0</v>
      </c>
      <c r="X68" s="31">
        <f>SUM(V68:V70)</f>
        <v>0</v>
      </c>
      <c r="Y68" s="32"/>
      <c r="Z68" s="33"/>
      <c r="AA68" s="34"/>
      <c r="AB68" s="35"/>
      <c r="AC68" s="33"/>
      <c r="AD68" s="34"/>
      <c r="AE68" s="36"/>
      <c r="AF68" s="36"/>
      <c r="AG68" s="36"/>
      <c r="AH68" s="37"/>
      <c r="AI68" s="16"/>
      <c r="AJ68" t="str">
        <f>CONCATENATE(C69," - ",C70)</f>
        <v> - </v>
      </c>
      <c r="AO68" t="str">
        <f>CONCATENATE(C69,"-",C70)</f>
        <v>-</v>
      </c>
      <c r="AQ68">
        <f>AE69-AG69</f>
        <v>0</v>
      </c>
      <c r="AR68">
        <f>AB69-AD69</f>
        <v>0</v>
      </c>
      <c r="AS68">
        <f>Y69-AA69</f>
        <v>0</v>
      </c>
      <c r="AT68">
        <f>IF(AG69=0,1,0)</f>
        <v>1</v>
      </c>
      <c r="AU68">
        <f>IF(AG69=1,1,0)</f>
        <v>0</v>
      </c>
      <c r="AV68">
        <f>IF(AG69=2,1,0)</f>
        <v>0</v>
      </c>
      <c r="AW68">
        <f>IF(AV68=1,AT68,-999)</f>
        <v>-999</v>
      </c>
      <c r="AZ68" s="84"/>
      <c r="BA68" s="84"/>
    </row>
    <row r="69" spans="2:53" ht="12.75">
      <c r="B69" s="38" t="s">
        <v>8</v>
      </c>
      <c r="D69" s="39"/>
      <c r="E69" s="40"/>
      <c r="F69" s="41"/>
      <c r="G69" s="42"/>
      <c r="H69" s="43"/>
      <c r="I69" s="43"/>
      <c r="J69" s="44"/>
      <c r="K69" s="45">
        <f>F72</f>
        <v>0</v>
      </c>
      <c r="L69" s="46" t="s">
        <v>19</v>
      </c>
      <c r="M69" s="47">
        <f>D72</f>
        <v>0</v>
      </c>
      <c r="N69" s="48">
        <f>IF(K69&lt;=M69,0,1)</f>
        <v>0</v>
      </c>
      <c r="O69" s="48">
        <f>IF(M69&lt;=K69,0,1)</f>
        <v>0</v>
      </c>
      <c r="P69" s="49">
        <f>IF(P68&lt;=Q68,0,1)</f>
        <v>0</v>
      </c>
      <c r="Q69" s="49">
        <f>IF(Q68&lt;=P68,0,1)</f>
        <v>0</v>
      </c>
      <c r="R69" s="45">
        <f>F75</f>
        <v>0</v>
      </c>
      <c r="S69" s="46" t="s">
        <v>19</v>
      </c>
      <c r="T69" s="47">
        <f>D75</f>
        <v>0</v>
      </c>
      <c r="U69" s="48">
        <f t="shared" si="20"/>
        <v>0</v>
      </c>
      <c r="V69" s="48">
        <f t="shared" si="21"/>
        <v>0</v>
      </c>
      <c r="W69" s="49">
        <f>IF(W68&lt;=X68,0,1)</f>
        <v>0</v>
      </c>
      <c r="X69" s="49">
        <f>IF(X68&lt;=W68,0,1)</f>
        <v>0</v>
      </c>
      <c r="Y69" s="50">
        <f>SUM(K68:K70,R68:R70,)</f>
        <v>0</v>
      </c>
      <c r="Z69" s="46" t="s">
        <v>19</v>
      </c>
      <c r="AA69" s="47">
        <f>SUM(M68:M70,T68:T70)</f>
        <v>0</v>
      </c>
      <c r="AB69" s="52">
        <f>SUM(P68,W68)</f>
        <v>0</v>
      </c>
      <c r="AC69" s="46" t="s">
        <v>19</v>
      </c>
      <c r="AD69" s="47">
        <f>Q68+X68</f>
        <v>0</v>
      </c>
      <c r="AE69" s="52">
        <f>SUM(I69,P69,W69)</f>
        <v>0</v>
      </c>
      <c r="AF69" s="46" t="s">
        <v>19</v>
      </c>
      <c r="AG69" s="47">
        <f>SUM(J69,Q69,X69)</f>
        <v>0</v>
      </c>
      <c r="AH69" s="53">
        <f>IF(OR(AE69&gt;0,AG69&gt;0),RANK(AN69,AN69:$AO75,0),0)</f>
        <v>0</v>
      </c>
      <c r="AK69">
        <f>IF(AE69&gt;AG69,1,0)</f>
        <v>0</v>
      </c>
      <c r="AL69">
        <f>IF(AE69&gt;AG69,1,0)</f>
        <v>0</v>
      </c>
      <c r="AM69">
        <f>IF(AE69&gt;AG69,1,0)</f>
        <v>0</v>
      </c>
      <c r="AN69">
        <f>1000*AE69+(AB69-AD69)*100+Y69-AA69</f>
        <v>0</v>
      </c>
      <c r="AZ69" s="84"/>
      <c r="BA69" s="84"/>
    </row>
    <row r="70" spans="2:53" ht="13.5" thickBot="1">
      <c r="B70" s="54"/>
      <c r="C70" s="78"/>
      <c r="D70" s="55"/>
      <c r="E70" s="56"/>
      <c r="F70" s="57"/>
      <c r="G70" s="58"/>
      <c r="H70" s="59"/>
      <c r="I70" s="59"/>
      <c r="J70" s="60"/>
      <c r="K70" s="61">
        <f>F73</f>
        <v>0</v>
      </c>
      <c r="L70" s="62" t="s">
        <v>19</v>
      </c>
      <c r="M70" s="63">
        <f>D73</f>
        <v>0</v>
      </c>
      <c r="N70" s="64">
        <f>IF(K70&lt;=M70,0,1)</f>
        <v>0</v>
      </c>
      <c r="O70" s="64">
        <f>IF(M70&lt;=K70,0,1)</f>
        <v>0</v>
      </c>
      <c r="P70" s="65"/>
      <c r="Q70" s="65"/>
      <c r="R70" s="45">
        <f>F76</f>
        <v>0</v>
      </c>
      <c r="S70" s="46" t="s">
        <v>19</v>
      </c>
      <c r="T70" s="47">
        <f>D76</f>
        <v>0</v>
      </c>
      <c r="U70" s="64">
        <f t="shared" si="20"/>
        <v>0</v>
      </c>
      <c r="V70" s="64">
        <f t="shared" si="21"/>
        <v>0</v>
      </c>
      <c r="W70" s="65"/>
      <c r="X70" s="65"/>
      <c r="Y70" s="66"/>
      <c r="Z70" s="67"/>
      <c r="AA70" s="68"/>
      <c r="AB70" s="69"/>
      <c r="AC70" s="67"/>
      <c r="AD70" s="68"/>
      <c r="AE70" s="70"/>
      <c r="AF70" s="70"/>
      <c r="AG70" s="70"/>
      <c r="AH70" s="71"/>
      <c r="AK70">
        <f>IF(AE69&lt;AG69,1,0)</f>
        <v>0</v>
      </c>
      <c r="AL70">
        <f>IF(AE69&lt;AG69,1,0)</f>
        <v>0</v>
      </c>
      <c r="AM70">
        <f>IF(AE69&lt;AG69,1,0)</f>
        <v>0</v>
      </c>
      <c r="AZ70" s="84"/>
      <c r="BA70" s="84"/>
    </row>
    <row r="71" spans="2:53" ht="12.75">
      <c r="B71" s="19"/>
      <c r="D71" s="27"/>
      <c r="E71" s="28" t="s">
        <v>19</v>
      </c>
      <c r="F71" s="73"/>
      <c r="G71" s="30">
        <f aca="true" t="shared" si="22" ref="G71:G76">IF(D71&lt;=F71,0,1)</f>
        <v>0</v>
      </c>
      <c r="H71" s="30">
        <f aca="true" t="shared" si="23" ref="H71:H76">IF(F71&lt;=D71,0,1)</f>
        <v>0</v>
      </c>
      <c r="I71" s="31">
        <f>SUM(G71:G73)</f>
        <v>0</v>
      </c>
      <c r="J71" s="31">
        <f>SUM(H71:H73)</f>
        <v>0</v>
      </c>
      <c r="K71" s="20"/>
      <c r="L71" s="21"/>
      <c r="M71" s="22"/>
      <c r="N71" s="23"/>
      <c r="O71" s="24"/>
      <c r="P71" s="25"/>
      <c r="Q71" s="26"/>
      <c r="R71" s="27">
        <f>M74</f>
        <v>0</v>
      </c>
      <c r="S71" s="28" t="s">
        <v>19</v>
      </c>
      <c r="T71" s="29">
        <f>K74</f>
        <v>0</v>
      </c>
      <c r="U71" s="30">
        <f t="shared" si="20"/>
        <v>0</v>
      </c>
      <c r="V71" s="30">
        <f t="shared" si="21"/>
        <v>0</v>
      </c>
      <c r="W71" s="31">
        <f>SUM(U71:U73)</f>
        <v>0</v>
      </c>
      <c r="X71" s="31">
        <f>SUM(V71:V73)</f>
        <v>0</v>
      </c>
      <c r="Y71" s="32"/>
      <c r="Z71" s="33"/>
      <c r="AA71" s="34"/>
      <c r="AB71" s="35"/>
      <c r="AC71" s="33"/>
      <c r="AD71" s="34"/>
      <c r="AE71" s="51"/>
      <c r="AF71" s="51"/>
      <c r="AG71" s="51"/>
      <c r="AH71" s="53"/>
      <c r="AJ71" t="str">
        <f>CONCATENATE(C72," - ",C75)</f>
        <v> - </v>
      </c>
      <c r="AO71" t="str">
        <f>CONCATENATE(C72,"-",C75)</f>
        <v>-</v>
      </c>
      <c r="AQ71">
        <f>AE72-AG72</f>
        <v>0</v>
      </c>
      <c r="AR71">
        <f>AB72-AD72</f>
        <v>0</v>
      </c>
      <c r="AS71">
        <f>Y72-AA72</f>
        <v>0</v>
      </c>
      <c r="AT71">
        <f>IF(AG72=0,1,0)</f>
        <v>1</v>
      </c>
      <c r="AU71">
        <f>IF(AG72=1,1,0)</f>
        <v>0</v>
      </c>
      <c r="AV71">
        <f>IF(AG72=2,1,0)</f>
        <v>0</v>
      </c>
      <c r="AW71">
        <f>IF(AV71=1,AT71,-999)</f>
        <v>-999</v>
      </c>
      <c r="AZ71" s="84"/>
      <c r="BA71" s="84"/>
    </row>
    <row r="72" spans="2:53" ht="12.75">
      <c r="B72" s="38" t="s">
        <v>9</v>
      </c>
      <c r="D72" s="45"/>
      <c r="E72" s="46" t="s">
        <v>19</v>
      </c>
      <c r="F72" s="74"/>
      <c r="G72" s="48">
        <f t="shared" si="22"/>
        <v>0</v>
      </c>
      <c r="H72" s="48">
        <f t="shared" si="23"/>
        <v>0</v>
      </c>
      <c r="I72" s="49">
        <f>IF(I71&lt;=J71,0,1)</f>
        <v>0</v>
      </c>
      <c r="J72" s="49">
        <f>IF(J71&lt;=I71,0,1)</f>
        <v>0</v>
      </c>
      <c r="K72" s="39"/>
      <c r="L72" s="40"/>
      <c r="M72" s="41"/>
      <c r="N72" s="42"/>
      <c r="O72" s="43"/>
      <c r="P72" s="43"/>
      <c r="Q72" s="44"/>
      <c r="R72" s="45">
        <f>M75</f>
        <v>0</v>
      </c>
      <c r="S72" s="46" t="s">
        <v>19</v>
      </c>
      <c r="T72" s="47">
        <f>K75</f>
        <v>0</v>
      </c>
      <c r="U72" s="48">
        <f t="shared" si="20"/>
        <v>0</v>
      </c>
      <c r="V72" s="48">
        <f t="shared" si="21"/>
        <v>0</v>
      </c>
      <c r="W72" s="49">
        <f>IF(W71&lt;=X71,0,1)</f>
        <v>0</v>
      </c>
      <c r="X72" s="49">
        <f>IF(X71&lt;=W71,0,1)</f>
        <v>0</v>
      </c>
      <c r="Y72" s="50">
        <f>SUM(D71:D73,R71:R73,)</f>
        <v>0</v>
      </c>
      <c r="Z72" s="46" t="s">
        <v>19</v>
      </c>
      <c r="AA72" s="47">
        <f>SUM(F71:F73,T71:T73)</f>
        <v>0</v>
      </c>
      <c r="AB72" s="52">
        <f>SUM(I71,W71)</f>
        <v>0</v>
      </c>
      <c r="AC72" s="46" t="s">
        <v>19</v>
      </c>
      <c r="AD72" s="47">
        <f>J71+X71</f>
        <v>0</v>
      </c>
      <c r="AE72" s="52">
        <f>SUM(I72,P72,W72)</f>
        <v>0</v>
      </c>
      <c r="AF72" s="46" t="s">
        <v>19</v>
      </c>
      <c r="AG72" s="47">
        <f>SUM(J72,Q72,X72)</f>
        <v>0</v>
      </c>
      <c r="AH72" s="53">
        <f>IF(OR(AE72&gt;0,AG72&gt;0),RANK(AN72,AN69:$AO75,0),0)</f>
        <v>0</v>
      </c>
      <c r="AK72">
        <f>IF(AE72&gt;AG72,1,0)</f>
        <v>0</v>
      </c>
      <c r="AL72">
        <f>IF(AE72&gt;AG72,1,0)</f>
        <v>0</v>
      </c>
      <c r="AM72">
        <f>IF(AE72&gt;AG72,1,0)</f>
        <v>0</v>
      </c>
      <c r="AN72">
        <f>1000*AE72+(AB72-AD72)*100+Y72-AA72</f>
        <v>0</v>
      </c>
      <c r="AZ72" s="84"/>
      <c r="BA72" s="84"/>
    </row>
    <row r="73" spans="2:53" ht="13.5" thickBot="1">
      <c r="B73" s="54"/>
      <c r="C73" s="84"/>
      <c r="D73" s="61"/>
      <c r="E73" s="62" t="s">
        <v>19</v>
      </c>
      <c r="F73" s="75"/>
      <c r="G73" s="64">
        <f t="shared" si="22"/>
        <v>0</v>
      </c>
      <c r="H73" s="64">
        <f t="shared" si="23"/>
        <v>0</v>
      </c>
      <c r="I73" s="65"/>
      <c r="J73" s="65"/>
      <c r="K73" s="55"/>
      <c r="L73" s="56"/>
      <c r="M73" s="57"/>
      <c r="N73" s="58"/>
      <c r="O73" s="59"/>
      <c r="P73" s="59"/>
      <c r="Q73" s="60"/>
      <c r="R73" s="61">
        <f>M76</f>
        <v>0</v>
      </c>
      <c r="S73" s="62" t="s">
        <v>19</v>
      </c>
      <c r="T73" s="63">
        <f>K76</f>
        <v>0</v>
      </c>
      <c r="U73" s="64">
        <f t="shared" si="20"/>
        <v>0</v>
      </c>
      <c r="V73" s="64">
        <f t="shared" si="21"/>
        <v>0</v>
      </c>
      <c r="W73" s="65"/>
      <c r="X73" s="65"/>
      <c r="Y73" s="66"/>
      <c r="Z73" s="67"/>
      <c r="AA73" s="68"/>
      <c r="AB73" s="76"/>
      <c r="AC73" s="67"/>
      <c r="AD73" s="68"/>
      <c r="AE73" s="70"/>
      <c r="AF73" s="70"/>
      <c r="AG73" s="70"/>
      <c r="AH73" s="71"/>
      <c r="AK73">
        <f>IF(AE72&lt;AG72,1,0)</f>
        <v>0</v>
      </c>
      <c r="AL73">
        <f>IF(AE72&lt;AG72,1,0)</f>
        <v>0</v>
      </c>
      <c r="AM73">
        <f>IF(AE72&lt;AG72,1,0)</f>
        <v>0</v>
      </c>
      <c r="AZ73" s="84"/>
      <c r="BA73" s="84"/>
    </row>
    <row r="74" spans="2:53" ht="12.75">
      <c r="B74" s="19"/>
      <c r="C74" s="19"/>
      <c r="D74" s="27"/>
      <c r="E74" s="28" t="s">
        <v>19</v>
      </c>
      <c r="F74" s="73"/>
      <c r="G74" s="30">
        <f t="shared" si="22"/>
        <v>0</v>
      </c>
      <c r="H74" s="30">
        <f t="shared" si="23"/>
        <v>0</v>
      </c>
      <c r="I74" s="31">
        <f>SUM(G74:G76)</f>
        <v>0</v>
      </c>
      <c r="J74" s="31">
        <f>SUM(H74:H76)</f>
        <v>0</v>
      </c>
      <c r="K74" s="27"/>
      <c r="L74" s="28" t="s">
        <v>19</v>
      </c>
      <c r="M74" s="73"/>
      <c r="N74" s="30">
        <f>IF(K74&lt;=M74,0,1)</f>
        <v>0</v>
      </c>
      <c r="O74" s="30">
        <f>IF(M74&lt;=K74,0,1)</f>
        <v>0</v>
      </c>
      <c r="P74" s="31">
        <f>SUM(N74:N76)</f>
        <v>0</v>
      </c>
      <c r="Q74" s="31">
        <f>SUM(O74:O76)</f>
        <v>0</v>
      </c>
      <c r="R74" s="20"/>
      <c r="S74" s="21"/>
      <c r="T74" s="22"/>
      <c r="U74" s="23"/>
      <c r="V74" s="24"/>
      <c r="W74" s="25"/>
      <c r="X74" s="26"/>
      <c r="Y74" s="32"/>
      <c r="Z74" s="33"/>
      <c r="AA74" s="34"/>
      <c r="AB74" s="35"/>
      <c r="AC74" s="33"/>
      <c r="AD74" s="34"/>
      <c r="AE74" s="51"/>
      <c r="AF74" s="51"/>
      <c r="AG74" s="51"/>
      <c r="AH74" s="53"/>
      <c r="AJ74" t="e">
        <f>CONCATENATE(#REF!," - ",C76)</f>
        <v>#REF!</v>
      </c>
      <c r="AO74" t="e">
        <f>CONCATENATE(#REF!,"-",C76)</f>
        <v>#REF!</v>
      </c>
      <c r="AQ74">
        <f>AE75-AG75</f>
        <v>0</v>
      </c>
      <c r="AR74">
        <f>AB75-AD75</f>
        <v>0</v>
      </c>
      <c r="AS74">
        <f>Y75-AA75</f>
        <v>0</v>
      </c>
      <c r="AT74">
        <f>IF(AG75=0,1,0)</f>
        <v>1</v>
      </c>
      <c r="AU74">
        <f>IF(AG75=1,1,0)</f>
        <v>0</v>
      </c>
      <c r="AV74">
        <f>IF(AG75=2,1,0)</f>
        <v>0</v>
      </c>
      <c r="AW74">
        <f>IF(AV74=1,AT74,-999)</f>
        <v>-999</v>
      </c>
      <c r="AZ74" s="84"/>
      <c r="BA74" s="84"/>
    </row>
    <row r="75" spans="2:53" ht="12.75">
      <c r="B75" s="38" t="s">
        <v>10</v>
      </c>
      <c r="D75" s="45"/>
      <c r="E75" s="46" t="s">
        <v>19</v>
      </c>
      <c r="F75" s="74"/>
      <c r="G75" s="48">
        <f t="shared" si="22"/>
        <v>0</v>
      </c>
      <c r="H75" s="48">
        <f t="shared" si="23"/>
        <v>0</v>
      </c>
      <c r="I75" s="49">
        <f>IF(I74&lt;=J74,0,1)</f>
        <v>0</v>
      </c>
      <c r="J75" s="49">
        <f>IF(J74&lt;=I74,0,1)</f>
        <v>0</v>
      </c>
      <c r="K75" s="45"/>
      <c r="L75" s="46" t="s">
        <v>19</v>
      </c>
      <c r="M75" s="74"/>
      <c r="N75" s="48">
        <f>IF(K75&lt;=M75,0,1)</f>
        <v>0</v>
      </c>
      <c r="O75" s="48">
        <f>IF(M75&lt;=K75,0,1)</f>
        <v>0</v>
      </c>
      <c r="P75" s="49">
        <f>IF(P74&lt;=Q74,0,1)</f>
        <v>0</v>
      </c>
      <c r="Q75" s="49">
        <f>IF(Q74&lt;=P74,0,1)</f>
        <v>0</v>
      </c>
      <c r="R75" s="39"/>
      <c r="S75" s="40"/>
      <c r="T75" s="41"/>
      <c r="U75" s="42"/>
      <c r="V75" s="43"/>
      <c r="W75" s="43"/>
      <c r="X75" s="44"/>
      <c r="Y75" s="50">
        <f>SUM(D74:D76,K74:K76,)</f>
        <v>0</v>
      </c>
      <c r="Z75" s="46" t="s">
        <v>19</v>
      </c>
      <c r="AA75" s="47">
        <f>SUM(F74:F76,M74:M76)</f>
        <v>0</v>
      </c>
      <c r="AB75" s="52">
        <f>SUM(I74,P74)</f>
        <v>0</v>
      </c>
      <c r="AC75" s="46" t="s">
        <v>19</v>
      </c>
      <c r="AD75" s="47">
        <f>J74+Q74</f>
        <v>0</v>
      </c>
      <c r="AE75" s="52">
        <f>SUM(I75,P75,W75)</f>
        <v>0</v>
      </c>
      <c r="AF75" s="46" t="s">
        <v>19</v>
      </c>
      <c r="AG75" s="47">
        <f>SUM(J75,Q75,X75)</f>
        <v>0</v>
      </c>
      <c r="AH75" s="53">
        <f>IF(OR(AE75&gt;0,AG75&gt;0),RANK(AN75,AN69:$AO75,0),0)</f>
        <v>0</v>
      </c>
      <c r="AK75">
        <f>IF(AE75&gt;AG75,1,0)</f>
        <v>0</v>
      </c>
      <c r="AL75">
        <f>IF(AE75&gt;AG75,1,0)</f>
        <v>0</v>
      </c>
      <c r="AM75">
        <f>IF(AE75&gt;AG75,1,0)</f>
        <v>0</v>
      </c>
      <c r="AN75">
        <f>1000*AE75+(AB75-AD75)*100+Y75-AA75</f>
        <v>0</v>
      </c>
      <c r="AW75" t="s">
        <v>20</v>
      </c>
      <c r="AZ75" s="84"/>
      <c r="BA75" s="84"/>
    </row>
    <row r="76" spans="2:53" ht="13.5" thickBot="1">
      <c r="B76" s="77"/>
      <c r="C76" s="78"/>
      <c r="D76" s="61"/>
      <c r="E76" s="62" t="s">
        <v>19</v>
      </c>
      <c r="F76" s="75"/>
      <c r="G76" s="64">
        <f t="shared" si="22"/>
        <v>0</v>
      </c>
      <c r="H76" s="64">
        <f t="shared" si="23"/>
        <v>0</v>
      </c>
      <c r="I76" s="65"/>
      <c r="J76" s="65"/>
      <c r="K76" s="61"/>
      <c r="L76" s="62" t="s">
        <v>19</v>
      </c>
      <c r="M76" s="75"/>
      <c r="N76" s="64">
        <f>IF(K76&lt;=M76,0,1)</f>
        <v>0</v>
      </c>
      <c r="O76" s="64">
        <f>IF(M76&lt;=K76,0,1)</f>
        <v>0</v>
      </c>
      <c r="P76" s="65"/>
      <c r="Q76" s="65"/>
      <c r="R76" s="55"/>
      <c r="S76" s="56"/>
      <c r="T76" s="57"/>
      <c r="U76" s="58"/>
      <c r="V76" s="59"/>
      <c r="W76" s="59"/>
      <c r="X76" s="60"/>
      <c r="Y76" s="66"/>
      <c r="Z76" s="67"/>
      <c r="AA76" s="68"/>
      <c r="AB76" s="69"/>
      <c r="AC76" s="67"/>
      <c r="AD76" s="68"/>
      <c r="AE76" s="70"/>
      <c r="AF76" s="70"/>
      <c r="AG76" s="70"/>
      <c r="AH76" s="71"/>
      <c r="AK76">
        <f>IF(AE75&gt;AG75,1,0)</f>
        <v>0</v>
      </c>
      <c r="AL76">
        <f>IF(AE75&gt;AG75,1,0)</f>
        <v>0</v>
      </c>
      <c r="AM76">
        <f>IF(AE75&gt;AG75,1,0)</f>
        <v>0</v>
      </c>
      <c r="AZ76" s="84"/>
      <c r="BA76" s="84"/>
    </row>
    <row r="77" spans="3:53" ht="15" customHeight="1">
      <c r="C77" s="131"/>
      <c r="AZ77" s="84"/>
      <c r="BA77" s="84"/>
    </row>
    <row r="78" spans="3:53" ht="15" customHeight="1">
      <c r="C78" s="131"/>
      <c r="AZ78" s="84"/>
      <c r="BA78" s="84"/>
    </row>
    <row r="79" spans="3:53" ht="15" customHeight="1" thickBot="1">
      <c r="C79" s="131"/>
      <c r="AK79" t="s">
        <v>0</v>
      </c>
      <c r="AN79" t="s">
        <v>1</v>
      </c>
      <c r="AZ79" s="84"/>
      <c r="BA79" s="84"/>
    </row>
    <row r="80" spans="1:53" ht="15" thickBot="1">
      <c r="A80" s="2"/>
      <c r="B80" s="3" t="s">
        <v>2</v>
      </c>
      <c r="C80" s="4" t="s">
        <v>21</v>
      </c>
      <c r="D80" s="5"/>
      <c r="E80" s="6" t="str">
        <f>B82</f>
        <v>A</v>
      </c>
      <c r="F80" s="7"/>
      <c r="G80" s="8"/>
      <c r="H80" s="8"/>
      <c r="I80" s="8"/>
      <c r="J80" s="8"/>
      <c r="K80" s="5"/>
      <c r="L80" s="9" t="str">
        <f>B85</f>
        <v>B</v>
      </c>
      <c r="M80" s="10"/>
      <c r="N80" s="11"/>
      <c r="O80" s="11"/>
      <c r="P80" s="11"/>
      <c r="Q80" s="11"/>
      <c r="R80" s="12"/>
      <c r="S80" s="9" t="str">
        <f>B88</f>
        <v>C</v>
      </c>
      <c r="T80" s="10"/>
      <c r="U80" s="11"/>
      <c r="V80" s="11"/>
      <c r="W80" s="11"/>
      <c r="X80" s="11"/>
      <c r="Y80" s="13"/>
      <c r="Z80" s="14" t="s">
        <v>4</v>
      </c>
      <c r="AA80" s="10"/>
      <c r="AB80" s="12"/>
      <c r="AC80" s="14" t="s">
        <v>5</v>
      </c>
      <c r="AD80" s="10"/>
      <c r="AE80" s="11"/>
      <c r="AF80" s="14" t="s">
        <v>6</v>
      </c>
      <c r="AG80" s="10"/>
      <c r="AH80" s="15" t="s">
        <v>7</v>
      </c>
      <c r="AJ80" s="16"/>
      <c r="AK80" s="16" t="s">
        <v>8</v>
      </c>
      <c r="AL80" s="16" t="s">
        <v>9</v>
      </c>
      <c r="AM80" s="16" t="s">
        <v>10</v>
      </c>
      <c r="AN80" s="16"/>
      <c r="AO80" s="16" t="s">
        <v>11</v>
      </c>
      <c r="AP80" s="16"/>
      <c r="AQ80" s="16" t="s">
        <v>12</v>
      </c>
      <c r="AR80" s="16" t="s">
        <v>13</v>
      </c>
      <c r="AS80" s="16" t="s">
        <v>14</v>
      </c>
      <c r="AT80" s="16" t="s">
        <v>15</v>
      </c>
      <c r="AU80" s="16" t="s">
        <v>16</v>
      </c>
      <c r="AV80" s="16" t="s">
        <v>17</v>
      </c>
      <c r="AW80" s="16" t="s">
        <v>18</v>
      </c>
      <c r="AZ80" s="84"/>
      <c r="BA80" s="84"/>
    </row>
    <row r="81" spans="2:53" ht="12.75">
      <c r="B81" s="18"/>
      <c r="C81" s="19"/>
      <c r="D81" s="20"/>
      <c r="E81" s="21"/>
      <c r="F81" s="22"/>
      <c r="G81" s="23"/>
      <c r="H81" s="24"/>
      <c r="I81" s="25"/>
      <c r="J81" s="26"/>
      <c r="K81" s="27">
        <f>F84</f>
        <v>0</v>
      </c>
      <c r="L81" s="28" t="s">
        <v>19</v>
      </c>
      <c r="M81" s="29">
        <f>D84</f>
        <v>0</v>
      </c>
      <c r="N81" s="30">
        <f>IF(K81&lt;=M81,0,1)</f>
        <v>0</v>
      </c>
      <c r="O81" s="30">
        <f>IF(M81&lt;=K81,0,1)</f>
        <v>0</v>
      </c>
      <c r="P81" s="31">
        <f>SUM(N81:N83)</f>
        <v>0</v>
      </c>
      <c r="Q81" s="31">
        <f>SUM(O81:O83)</f>
        <v>0</v>
      </c>
      <c r="R81" s="27">
        <f>F87</f>
        <v>0</v>
      </c>
      <c r="S81" s="28" t="s">
        <v>19</v>
      </c>
      <c r="T81" s="29">
        <f>D87</f>
        <v>0</v>
      </c>
      <c r="U81" s="30">
        <f aca="true" t="shared" si="24" ref="U81:U86">IF(R81&lt;=T81,0,1)</f>
        <v>0</v>
      </c>
      <c r="V81" s="30">
        <f aca="true" t="shared" si="25" ref="V81:V86">IF(T81&lt;=R81,0,1)</f>
        <v>0</v>
      </c>
      <c r="W81" s="31">
        <f>SUM(U81:U83)</f>
        <v>0</v>
      </c>
      <c r="X81" s="31">
        <f>SUM(V81:V83)</f>
        <v>0</v>
      </c>
      <c r="Y81" s="32"/>
      <c r="Z81" s="33"/>
      <c r="AA81" s="34"/>
      <c r="AB81" s="35"/>
      <c r="AC81" s="33"/>
      <c r="AD81" s="34"/>
      <c r="AE81" s="36"/>
      <c r="AF81" s="36"/>
      <c r="AG81" s="36"/>
      <c r="AH81" s="37"/>
      <c r="AJ81" t="e">
        <f>CONCATENATE(#REF!," - ",C83)</f>
        <v>#REF!</v>
      </c>
      <c r="AO81" t="e">
        <f>CONCATENATE(#REF!,"-",C83)</f>
        <v>#REF!</v>
      </c>
      <c r="AQ81">
        <f>AE82-AG82</f>
        <v>0</v>
      </c>
      <c r="AR81">
        <f>AB82-AD82</f>
        <v>0</v>
      </c>
      <c r="AS81">
        <f>Y82-AA82</f>
        <v>0</v>
      </c>
      <c r="AT81">
        <f>IF(AG82=0,1,0)</f>
        <v>1</v>
      </c>
      <c r="AU81">
        <f>IF(AG82=1,1,0)</f>
        <v>0</v>
      </c>
      <c r="AV81">
        <f>IF(AG82=2,1,0)</f>
        <v>0</v>
      </c>
      <c r="AW81">
        <f>IF(AV81=1,AT81,-999)</f>
        <v>-999</v>
      </c>
      <c r="AZ81" s="84"/>
      <c r="BA81" s="84"/>
    </row>
    <row r="82" spans="2:53" ht="12.75">
      <c r="B82" s="38" t="s">
        <v>8</v>
      </c>
      <c r="D82" s="39"/>
      <c r="E82" s="40"/>
      <c r="F82" s="41"/>
      <c r="G82" s="42"/>
      <c r="H82" s="43"/>
      <c r="I82" s="43"/>
      <c r="J82" s="44"/>
      <c r="K82" s="45">
        <f>F85</f>
        <v>0</v>
      </c>
      <c r="L82" s="46" t="s">
        <v>19</v>
      </c>
      <c r="M82" s="47">
        <f>D85</f>
        <v>0</v>
      </c>
      <c r="N82" s="48">
        <f>IF(K82&lt;=M82,0,1)</f>
        <v>0</v>
      </c>
      <c r="O82" s="48">
        <f>IF(M82&lt;=K82,0,1)</f>
        <v>0</v>
      </c>
      <c r="P82" s="49">
        <f>IF(P81&lt;=Q81,0,1)</f>
        <v>0</v>
      </c>
      <c r="Q82" s="49">
        <f>IF(Q81&lt;=P81,0,1)</f>
        <v>0</v>
      </c>
      <c r="R82" s="45">
        <f>F88</f>
        <v>0</v>
      </c>
      <c r="S82" s="46" t="s">
        <v>19</v>
      </c>
      <c r="T82" s="47">
        <f>D88</f>
        <v>0</v>
      </c>
      <c r="U82" s="48">
        <f t="shared" si="24"/>
        <v>0</v>
      </c>
      <c r="V82" s="48">
        <f t="shared" si="25"/>
        <v>0</v>
      </c>
      <c r="W82" s="49">
        <f>IF(W81&lt;=X81,0,1)</f>
        <v>0</v>
      </c>
      <c r="X82" s="49">
        <f>IF(X81&lt;=W81,0,1)</f>
        <v>0</v>
      </c>
      <c r="Y82" s="50">
        <f>SUM(K81:K83,R81:R83)</f>
        <v>0</v>
      </c>
      <c r="Z82" s="46" t="s">
        <v>19</v>
      </c>
      <c r="AA82" s="51">
        <f>SUM(M81:M83,T81:T83)</f>
        <v>0</v>
      </c>
      <c r="AB82" s="52">
        <f>SUM(P81,W81)</f>
        <v>0</v>
      </c>
      <c r="AC82" s="46" t="s">
        <v>19</v>
      </c>
      <c r="AD82" s="47">
        <f>Q81+X81</f>
        <v>0</v>
      </c>
      <c r="AE82" s="52">
        <f>SUM(I82,P82,W82)</f>
        <v>0</v>
      </c>
      <c r="AF82" s="46" t="s">
        <v>19</v>
      </c>
      <c r="AG82" s="47">
        <f>SUM(J82,Q82,X82)</f>
        <v>0</v>
      </c>
      <c r="AH82" s="53">
        <f>IF(OR(AE82&gt;0,AG82&gt;0),RANK(AN82,AN82:$AO88,0),0)</f>
        <v>0</v>
      </c>
      <c r="AK82">
        <f>IF(AE82&gt;AG82,1,0)</f>
        <v>0</v>
      </c>
      <c r="AL82">
        <f>IF(AE82&gt;AG82,1,0)</f>
        <v>0</v>
      </c>
      <c r="AM82">
        <f>IF(AE82&gt;AG82,1,0)</f>
        <v>0</v>
      </c>
      <c r="AN82">
        <f>1000*AE82+(AB82-AD82)*100+Y82-AA82</f>
        <v>0</v>
      </c>
      <c r="AZ82" s="84"/>
      <c r="BA82" s="84"/>
    </row>
    <row r="83" spans="2:53" ht="13.5" thickBot="1">
      <c r="B83" s="54"/>
      <c r="C83" s="78"/>
      <c r="D83" s="55"/>
      <c r="E83" s="56"/>
      <c r="F83" s="57"/>
      <c r="G83" s="58"/>
      <c r="H83" s="59"/>
      <c r="I83" s="59"/>
      <c r="J83" s="60"/>
      <c r="K83" s="61">
        <f>F86</f>
        <v>0</v>
      </c>
      <c r="L83" s="62" t="s">
        <v>19</v>
      </c>
      <c r="M83" s="63">
        <f>D86</f>
        <v>0</v>
      </c>
      <c r="N83" s="64">
        <f>IF(K83&lt;=M83,0,1)</f>
        <v>0</v>
      </c>
      <c r="O83" s="64">
        <f>IF(M83&lt;=K83,0,1)</f>
        <v>0</v>
      </c>
      <c r="P83" s="65"/>
      <c r="Q83" s="65"/>
      <c r="R83" s="45">
        <f>F89</f>
        <v>0</v>
      </c>
      <c r="S83" s="46" t="s">
        <v>19</v>
      </c>
      <c r="T83" s="47">
        <f>D89</f>
        <v>0</v>
      </c>
      <c r="U83" s="64">
        <f t="shared" si="24"/>
        <v>0</v>
      </c>
      <c r="V83" s="64">
        <f t="shared" si="25"/>
        <v>0</v>
      </c>
      <c r="W83" s="65"/>
      <c r="X83" s="65"/>
      <c r="Y83" s="66"/>
      <c r="Z83" s="67"/>
      <c r="AA83" s="68"/>
      <c r="AB83" s="69"/>
      <c r="AC83" s="67"/>
      <c r="AD83" s="68"/>
      <c r="AE83" s="70"/>
      <c r="AF83" s="70"/>
      <c r="AG83" s="70"/>
      <c r="AH83" s="71"/>
      <c r="AK83">
        <f>IF(AE82&lt;AG82,1,0)</f>
        <v>0</v>
      </c>
      <c r="AL83">
        <f>IF(AE82&lt;AG82,1,0)</f>
        <v>0</v>
      </c>
      <c r="AM83">
        <f>IF(AE82&lt;AG82,1,0)</f>
        <v>0</v>
      </c>
      <c r="AZ83" s="84"/>
      <c r="BA83" s="84"/>
    </row>
    <row r="84" spans="2:53" ht="12.75">
      <c r="B84" s="19"/>
      <c r="C84" s="84"/>
      <c r="D84" s="27"/>
      <c r="E84" s="28" t="s">
        <v>19</v>
      </c>
      <c r="F84" s="73"/>
      <c r="G84" s="30">
        <f aca="true" t="shared" si="26" ref="G84:G89">IF(D84&lt;=F84,0,1)</f>
        <v>0</v>
      </c>
      <c r="H84" s="30">
        <f aca="true" t="shared" si="27" ref="H84:H89">IF(F84&lt;=D84,0,1)</f>
        <v>0</v>
      </c>
      <c r="I84" s="31">
        <f>SUM(G84:G86)</f>
        <v>0</v>
      </c>
      <c r="J84" s="31">
        <f>SUM(H84:H86)</f>
        <v>0</v>
      </c>
      <c r="K84" s="20"/>
      <c r="L84" s="21"/>
      <c r="M84" s="22"/>
      <c r="N84" s="23"/>
      <c r="O84" s="24"/>
      <c r="P84" s="25"/>
      <c r="Q84" s="26"/>
      <c r="R84" s="27">
        <f>M87</f>
        <v>0</v>
      </c>
      <c r="S84" s="28" t="s">
        <v>19</v>
      </c>
      <c r="T84" s="29">
        <f>K87</f>
        <v>0</v>
      </c>
      <c r="U84" s="30">
        <f t="shared" si="24"/>
        <v>0</v>
      </c>
      <c r="V84" s="30">
        <f t="shared" si="25"/>
        <v>0</v>
      </c>
      <c r="W84" s="31">
        <f>SUM(U84:U86)</f>
        <v>0</v>
      </c>
      <c r="X84" s="31">
        <f>SUM(V84:V86)</f>
        <v>0</v>
      </c>
      <c r="Y84" s="32"/>
      <c r="Z84" s="33"/>
      <c r="AA84" s="34"/>
      <c r="AB84" s="35"/>
      <c r="AC84" s="33"/>
      <c r="AD84" s="34"/>
      <c r="AE84" s="51"/>
      <c r="AF84" s="51"/>
      <c r="AG84" s="51"/>
      <c r="AH84" s="53"/>
      <c r="AJ84" t="str">
        <f>CONCATENATE(C85," - ",C88)</f>
        <v> - </v>
      </c>
      <c r="AO84" t="str">
        <f>CONCATENATE(C85,"-",C88)</f>
        <v>-</v>
      </c>
      <c r="AQ84">
        <f>AE85-AG85</f>
        <v>0</v>
      </c>
      <c r="AR84">
        <f>AB85-AD85</f>
        <v>0</v>
      </c>
      <c r="AS84">
        <f>Y85-AA85</f>
        <v>0</v>
      </c>
      <c r="AT84">
        <f>IF(AG85=0,1,0)</f>
        <v>1</v>
      </c>
      <c r="AU84">
        <f>IF(AG85=1,1,0)</f>
        <v>0</v>
      </c>
      <c r="AV84">
        <f>IF(AG85=2,1,0)</f>
        <v>0</v>
      </c>
      <c r="AW84">
        <f>IF(AV84=1,AT84,-999)</f>
        <v>-999</v>
      </c>
      <c r="AZ84" s="84"/>
      <c r="BA84" s="84"/>
    </row>
    <row r="85" spans="2:53" ht="12.75">
      <c r="B85" s="38" t="s">
        <v>9</v>
      </c>
      <c r="D85" s="45"/>
      <c r="E85" s="46" t="s">
        <v>19</v>
      </c>
      <c r="F85" s="74"/>
      <c r="G85" s="48">
        <f t="shared" si="26"/>
        <v>0</v>
      </c>
      <c r="H85" s="48">
        <f t="shared" si="27"/>
        <v>0</v>
      </c>
      <c r="I85" s="49">
        <f>IF(I84&lt;=J84,0,1)</f>
        <v>0</v>
      </c>
      <c r="J85" s="49">
        <f>IF(J84&lt;=I84,0,1)</f>
        <v>0</v>
      </c>
      <c r="K85" s="39"/>
      <c r="L85" s="40"/>
      <c r="M85" s="41"/>
      <c r="N85" s="42"/>
      <c r="O85" s="43"/>
      <c r="P85" s="43"/>
      <c r="Q85" s="44"/>
      <c r="R85" s="45">
        <f>M88</f>
        <v>0</v>
      </c>
      <c r="S85" s="46" t="s">
        <v>19</v>
      </c>
      <c r="T85" s="47">
        <f>K88</f>
        <v>0</v>
      </c>
      <c r="U85" s="48">
        <f t="shared" si="24"/>
        <v>0</v>
      </c>
      <c r="V85" s="48">
        <f t="shared" si="25"/>
        <v>0</v>
      </c>
      <c r="W85" s="49">
        <f>IF(W84&lt;=X84,0,1)</f>
        <v>0</v>
      </c>
      <c r="X85" s="49">
        <f>IF(X84&lt;=W84,0,1)</f>
        <v>0</v>
      </c>
      <c r="Y85" s="50">
        <f>SUM(D84:D86,R84:R86)</f>
        <v>0</v>
      </c>
      <c r="Z85" s="46" t="s">
        <v>19</v>
      </c>
      <c r="AA85" s="51">
        <f>SUM(F84:F86,T84:T86)</f>
        <v>0</v>
      </c>
      <c r="AB85" s="52">
        <f>SUM(I84,W84)</f>
        <v>0</v>
      </c>
      <c r="AC85" s="46" t="s">
        <v>19</v>
      </c>
      <c r="AD85" s="47">
        <f>J84+X84</f>
        <v>0</v>
      </c>
      <c r="AE85" s="52">
        <f>SUM(I85,P85,W85)</f>
        <v>0</v>
      </c>
      <c r="AF85" s="46" t="s">
        <v>19</v>
      </c>
      <c r="AG85" s="47">
        <f>SUM(J85,Q85,X85)</f>
        <v>0</v>
      </c>
      <c r="AH85" s="53">
        <f>IF(OR(AE85&gt;0,AG85&gt;0),RANK(AN85,AN82:$AO88,0),0)</f>
        <v>0</v>
      </c>
      <c r="AK85">
        <f>IF(AE85&gt;AG85,1,0)</f>
        <v>0</v>
      </c>
      <c r="AL85">
        <f>IF(AE85&gt;AG85,1,0)</f>
        <v>0</v>
      </c>
      <c r="AM85">
        <f>IF(AE85&gt;AG85,1,0)</f>
        <v>0</v>
      </c>
      <c r="AN85">
        <f>1000*AE85+(AB85-AD85)*100+Y85-AA85</f>
        <v>0</v>
      </c>
      <c r="AZ85" s="84"/>
      <c r="BA85" s="84"/>
    </row>
    <row r="86" spans="2:53" ht="13.5" thickBot="1">
      <c r="B86" s="54"/>
      <c r="C86" s="84"/>
      <c r="D86" s="61"/>
      <c r="E86" s="62" t="s">
        <v>19</v>
      </c>
      <c r="F86" s="75"/>
      <c r="G86" s="64">
        <f t="shared" si="26"/>
        <v>0</v>
      </c>
      <c r="H86" s="64">
        <f t="shared" si="27"/>
        <v>0</v>
      </c>
      <c r="I86" s="65"/>
      <c r="J86" s="65"/>
      <c r="K86" s="55"/>
      <c r="L86" s="56"/>
      <c r="M86" s="57"/>
      <c r="N86" s="58"/>
      <c r="O86" s="59"/>
      <c r="P86" s="59"/>
      <c r="Q86" s="60"/>
      <c r="R86" s="61">
        <f>M89</f>
        <v>0</v>
      </c>
      <c r="S86" s="62" t="s">
        <v>19</v>
      </c>
      <c r="T86" s="63">
        <f>K89</f>
        <v>0</v>
      </c>
      <c r="U86" s="64">
        <f t="shared" si="24"/>
        <v>0</v>
      </c>
      <c r="V86" s="64">
        <f t="shared" si="25"/>
        <v>0</v>
      </c>
      <c r="W86" s="65"/>
      <c r="X86" s="65"/>
      <c r="Y86" s="66"/>
      <c r="Z86" s="67"/>
      <c r="AA86" s="68"/>
      <c r="AB86" s="76"/>
      <c r="AC86" s="67"/>
      <c r="AD86" s="68"/>
      <c r="AE86" s="70"/>
      <c r="AF86" s="70"/>
      <c r="AG86" s="70"/>
      <c r="AH86" s="71"/>
      <c r="AK86">
        <f>IF(AE85&lt;AG85,1,0)</f>
        <v>0</v>
      </c>
      <c r="AL86">
        <f>IF(AE85&lt;AG85,1,0)</f>
        <v>0</v>
      </c>
      <c r="AM86">
        <f>IF(AE85&lt;AG85,1,0)</f>
        <v>0</v>
      </c>
      <c r="AZ86" s="84"/>
      <c r="BA86" s="84"/>
    </row>
    <row r="87" spans="2:53" ht="12.75">
      <c r="B87" s="19"/>
      <c r="C87" s="19"/>
      <c r="D87" s="27"/>
      <c r="E87" s="28" t="s">
        <v>19</v>
      </c>
      <c r="F87" s="73"/>
      <c r="G87" s="30">
        <f t="shared" si="26"/>
        <v>0</v>
      </c>
      <c r="H87" s="30">
        <f t="shared" si="27"/>
        <v>0</v>
      </c>
      <c r="I87" s="31">
        <f>SUM(G87:G89)</f>
        <v>0</v>
      </c>
      <c r="J87" s="31">
        <f>SUM(H87:H89)</f>
        <v>0</v>
      </c>
      <c r="K87" s="27"/>
      <c r="L87" s="28" t="s">
        <v>19</v>
      </c>
      <c r="M87" s="73"/>
      <c r="N87" s="30">
        <f>IF(K87&lt;=M87,0,1)</f>
        <v>0</v>
      </c>
      <c r="O87" s="30">
        <f>IF(M87&lt;=K87,0,1)</f>
        <v>0</v>
      </c>
      <c r="P87" s="31">
        <f>SUM(N87:N89)</f>
        <v>0</v>
      </c>
      <c r="Q87" s="31">
        <f>SUM(O87:O89)</f>
        <v>0</v>
      </c>
      <c r="R87" s="20"/>
      <c r="S87" s="21"/>
      <c r="T87" s="22"/>
      <c r="U87" s="23"/>
      <c r="V87" s="24"/>
      <c r="W87" s="25"/>
      <c r="X87" s="26"/>
      <c r="Y87" s="32"/>
      <c r="Z87" s="33"/>
      <c r="AA87" s="34"/>
      <c r="AB87" s="35"/>
      <c r="AC87" s="33"/>
      <c r="AD87" s="34"/>
      <c r="AE87" s="51"/>
      <c r="AF87" s="51"/>
      <c r="AG87" s="51"/>
      <c r="AH87" s="53"/>
      <c r="AJ87" t="e">
        <f>CONCATENATE(#REF!," - ",C89)</f>
        <v>#REF!</v>
      </c>
      <c r="AO87" t="e">
        <f>CONCATENATE(#REF!,"-",C89)</f>
        <v>#REF!</v>
      </c>
      <c r="AQ87">
        <f>AE88-AG88</f>
        <v>0</v>
      </c>
      <c r="AR87">
        <f>AB88-AD88</f>
        <v>0</v>
      </c>
      <c r="AS87">
        <f>Y88-AA88</f>
        <v>0</v>
      </c>
      <c r="AT87">
        <f>IF(AG88=0,1,0)</f>
        <v>1</v>
      </c>
      <c r="AU87">
        <f>IF(AG88=1,1,0)</f>
        <v>0</v>
      </c>
      <c r="AV87">
        <f>IF(AG88=2,1,0)</f>
        <v>0</v>
      </c>
      <c r="AW87">
        <f>IF(AV87=1,AT87,-999)</f>
        <v>-999</v>
      </c>
      <c r="AZ87" s="84"/>
      <c r="BA87" s="84"/>
    </row>
    <row r="88" spans="2:53" ht="12.75">
      <c r="B88" s="38" t="s">
        <v>10</v>
      </c>
      <c r="D88" s="45"/>
      <c r="E88" s="46" t="s">
        <v>19</v>
      </c>
      <c r="F88" s="74"/>
      <c r="G88" s="48">
        <f t="shared" si="26"/>
        <v>0</v>
      </c>
      <c r="H88" s="48">
        <f t="shared" si="27"/>
        <v>0</v>
      </c>
      <c r="I88" s="49">
        <f>IF(I87&lt;=J87,0,1)</f>
        <v>0</v>
      </c>
      <c r="J88" s="49">
        <f>IF(J87&lt;=I87,0,1)</f>
        <v>0</v>
      </c>
      <c r="K88" s="45"/>
      <c r="L88" s="46" t="s">
        <v>19</v>
      </c>
      <c r="M88" s="74"/>
      <c r="N88" s="48">
        <f>IF(K88&lt;=M88,0,1)</f>
        <v>0</v>
      </c>
      <c r="O88" s="48">
        <f>IF(M88&lt;=K88,0,1)</f>
        <v>0</v>
      </c>
      <c r="P88" s="49">
        <f>IF(P87&lt;=Q87,0,1)</f>
        <v>0</v>
      </c>
      <c r="Q88" s="49">
        <f>IF(Q87&lt;=P87,0,1)</f>
        <v>0</v>
      </c>
      <c r="R88" s="39"/>
      <c r="S88" s="40"/>
      <c r="T88" s="41"/>
      <c r="U88" s="42"/>
      <c r="V88" s="43"/>
      <c r="W88" s="43"/>
      <c r="X88" s="44"/>
      <c r="Y88" s="50">
        <f>SUM(D87:D89,K87:K89)</f>
        <v>0</v>
      </c>
      <c r="Z88" s="46" t="s">
        <v>19</v>
      </c>
      <c r="AA88" s="51">
        <f>SUM(F87:F89,M87:M89)</f>
        <v>0</v>
      </c>
      <c r="AB88" s="52">
        <f>SUM(I87,P87)</f>
        <v>0</v>
      </c>
      <c r="AC88" s="46" t="s">
        <v>19</v>
      </c>
      <c r="AD88" s="47">
        <f>J87+Q87</f>
        <v>0</v>
      </c>
      <c r="AE88" s="52">
        <f>SUM(I88,P88,W88)</f>
        <v>0</v>
      </c>
      <c r="AF88" s="46" t="s">
        <v>19</v>
      </c>
      <c r="AG88" s="47">
        <f>SUM(J88,Q88,X88)</f>
        <v>0</v>
      </c>
      <c r="AH88" s="53">
        <f>IF(OR(AE88&gt;0,AG88&gt;0),RANK(AN88,AN82:$AO88,0),0)</f>
        <v>0</v>
      </c>
      <c r="AK88">
        <f>IF(AE88&gt;AG88,1,0)</f>
        <v>0</v>
      </c>
      <c r="AL88">
        <f>IF(AE88&gt;AG88,1,0)</f>
        <v>0</v>
      </c>
      <c r="AM88">
        <f>IF(AE88&gt;AG88,1,0)</f>
        <v>0</v>
      </c>
      <c r="AN88">
        <f>1000*AE88+(AB88-AD88)*100+Y88-AA88</f>
        <v>0</v>
      </c>
      <c r="AW88" t="s">
        <v>20</v>
      </c>
      <c r="AZ88" s="84"/>
      <c r="BA88" s="84"/>
    </row>
    <row r="89" spans="2:53" ht="13.5" thickBot="1">
      <c r="B89" s="77"/>
      <c r="C89" s="78"/>
      <c r="D89" s="61"/>
      <c r="E89" s="62" t="s">
        <v>19</v>
      </c>
      <c r="F89" s="75"/>
      <c r="G89" s="64">
        <f t="shared" si="26"/>
        <v>0</v>
      </c>
      <c r="H89" s="64">
        <f t="shared" si="27"/>
        <v>0</v>
      </c>
      <c r="I89" s="65"/>
      <c r="J89" s="65"/>
      <c r="K89" s="61"/>
      <c r="L89" s="62" t="s">
        <v>19</v>
      </c>
      <c r="M89" s="75"/>
      <c r="N89" s="64">
        <f>IF(K89&lt;=M89,0,1)</f>
        <v>0</v>
      </c>
      <c r="O89" s="64">
        <f>IF(M89&lt;=K89,0,1)</f>
        <v>0</v>
      </c>
      <c r="P89" s="65"/>
      <c r="Q89" s="65"/>
      <c r="R89" s="55"/>
      <c r="S89" s="56"/>
      <c r="T89" s="57"/>
      <c r="U89" s="58"/>
      <c r="V89" s="59"/>
      <c r="W89" s="59"/>
      <c r="X89" s="60"/>
      <c r="Y89" s="66"/>
      <c r="Z89" s="67"/>
      <c r="AA89" s="68"/>
      <c r="AB89" s="69"/>
      <c r="AC89" s="67"/>
      <c r="AD89" s="68"/>
      <c r="AE89" s="70"/>
      <c r="AF89" s="70"/>
      <c r="AG89" s="70"/>
      <c r="AH89" s="71"/>
      <c r="AK89">
        <f>IF(AE88&lt;AG88,1,0)</f>
        <v>0</v>
      </c>
      <c r="AL89">
        <f>IF(AE88&lt;AG88,1,0)</f>
        <v>0</v>
      </c>
      <c r="AM89">
        <f>IF(AE88&lt;AG88,1,0)</f>
        <v>0</v>
      </c>
      <c r="AZ89" s="84"/>
      <c r="BA89" s="84"/>
    </row>
    <row r="90" spans="3:53" ht="12.75">
      <c r="C90" s="131"/>
      <c r="AZ90" s="84"/>
      <c r="BA90" s="84"/>
    </row>
    <row r="91" spans="3:53" ht="12.75">
      <c r="C91" s="84"/>
      <c r="D91" s="84"/>
      <c r="H91" s="84"/>
      <c r="I91" s="84"/>
      <c r="M91" s="84"/>
      <c r="Q91" s="84"/>
      <c r="R91" s="84"/>
      <c r="U91" s="84"/>
      <c r="V91" s="84"/>
      <c r="Z91" s="84"/>
      <c r="AA91" s="84"/>
      <c r="AE91" s="84"/>
      <c r="AK91" t="s">
        <v>0</v>
      </c>
      <c r="AN91" t="s">
        <v>1</v>
      </c>
      <c r="AZ91" s="84"/>
      <c r="BA91" s="84"/>
    </row>
    <row r="92" spans="3:53" ht="15">
      <c r="C92" s="84"/>
      <c r="D92" s="84"/>
      <c r="H92" s="84"/>
      <c r="I92" s="84"/>
      <c r="M92" s="84"/>
      <c r="Q92" s="84"/>
      <c r="R92" s="84"/>
      <c r="U92" s="84"/>
      <c r="V92" s="84"/>
      <c r="Z92" s="84"/>
      <c r="AA92" s="84"/>
      <c r="AE92" s="84"/>
      <c r="AK92" s="16" t="s">
        <v>8</v>
      </c>
      <c r="AL92" s="16" t="s">
        <v>9</v>
      </c>
      <c r="AM92" s="16" t="s">
        <v>10</v>
      </c>
      <c r="AN92" s="16"/>
      <c r="AO92" s="16" t="s">
        <v>11</v>
      </c>
      <c r="AP92" s="16"/>
      <c r="AQ92" s="16" t="s">
        <v>12</v>
      </c>
      <c r="AR92" s="16" t="s">
        <v>13</v>
      </c>
      <c r="AS92" s="16" t="s">
        <v>14</v>
      </c>
      <c r="AT92" s="16" t="s">
        <v>15</v>
      </c>
      <c r="AU92" s="16" t="s">
        <v>16</v>
      </c>
      <c r="AV92" s="16" t="s">
        <v>17</v>
      </c>
      <c r="AW92" s="16" t="s">
        <v>18</v>
      </c>
      <c r="AX92" s="16"/>
      <c r="AZ92" s="84"/>
      <c r="BA92" s="84"/>
    </row>
    <row r="93" spans="3:53" ht="15">
      <c r="C93" s="84"/>
      <c r="D93" s="84"/>
      <c r="H93" s="84"/>
      <c r="I93" s="84"/>
      <c r="M93" s="84"/>
      <c r="Q93" s="84"/>
      <c r="R93" s="84"/>
      <c r="U93" s="84"/>
      <c r="V93" s="84"/>
      <c r="Z93" s="84"/>
      <c r="AA93" s="84"/>
      <c r="AE93" s="84"/>
      <c r="AI93" s="16"/>
      <c r="AJ93" t="str">
        <f>CONCATENATE(C94," - ",C95)</f>
        <v> - </v>
      </c>
      <c r="AO93" t="str">
        <f>CONCATENATE(C94,"-",C95)</f>
        <v>-</v>
      </c>
      <c r="AQ93">
        <f>AE94-AG94</f>
        <v>0</v>
      </c>
      <c r="AR93">
        <f>AB94-AD94</f>
        <v>0</v>
      </c>
      <c r="AS93">
        <f>Y94-AA94</f>
        <v>0</v>
      </c>
      <c r="AT93">
        <f>IF(AG94=0,1,0)</f>
        <v>1</v>
      </c>
      <c r="AU93">
        <f>IF(AG94=1,1,0)</f>
        <v>0</v>
      </c>
      <c r="AV93">
        <f>IF(AG94=2,1,0)</f>
        <v>0</v>
      </c>
      <c r="AW93">
        <f>IF(AV93=1,AT93,-999)</f>
        <v>-999</v>
      </c>
      <c r="AZ93" s="84"/>
      <c r="BA93" s="84"/>
    </row>
    <row r="94" spans="3:53" ht="12.75">
      <c r="C94" s="84"/>
      <c r="D94" s="84"/>
      <c r="H94" s="84"/>
      <c r="I94" s="84"/>
      <c r="M94" s="84"/>
      <c r="Q94" s="84"/>
      <c r="R94" s="84"/>
      <c r="U94" s="84"/>
      <c r="V94" s="84"/>
      <c r="Z94" s="84"/>
      <c r="AA94" s="84"/>
      <c r="AE94" s="84"/>
      <c r="AK94">
        <f>IF(AE94&gt;AG94,1,0)</f>
        <v>0</v>
      </c>
      <c r="AL94">
        <f>IF(AE94&gt;AG94,1,0)</f>
        <v>0</v>
      </c>
      <c r="AM94">
        <f>IF(AE94&gt;AG94,1,0)</f>
        <v>0</v>
      </c>
      <c r="AN94">
        <f>1000*AE94+(AB94-AD94)*100+Y94-AA94</f>
        <v>0</v>
      </c>
      <c r="AZ94" s="84"/>
      <c r="BA94" s="84"/>
    </row>
    <row r="95" spans="3:53" ht="12.75">
      <c r="C95" s="84"/>
      <c r="D95" s="84"/>
      <c r="H95" s="84"/>
      <c r="I95" s="84"/>
      <c r="M95" s="84"/>
      <c r="Q95" s="84"/>
      <c r="R95" s="84"/>
      <c r="U95" s="84"/>
      <c r="V95" s="84"/>
      <c r="Z95" s="84"/>
      <c r="AA95" s="84"/>
      <c r="AE95" s="84"/>
      <c r="AK95">
        <f>IF(AE94&lt;AG94,1,0)</f>
        <v>0</v>
      </c>
      <c r="AL95">
        <f>IF(AE94&lt;AG94,1,0)</f>
        <v>0</v>
      </c>
      <c r="AM95">
        <f>IF(AE94&lt;AG94,1,0)</f>
        <v>0</v>
      </c>
      <c r="AZ95" s="84"/>
      <c r="BA95" s="84"/>
    </row>
    <row r="96" spans="3:53" ht="12.75">
      <c r="C96" s="84"/>
      <c r="D96" s="84"/>
      <c r="H96" s="84"/>
      <c r="I96" s="84"/>
      <c r="M96" s="84"/>
      <c r="Q96" s="84"/>
      <c r="R96" s="84"/>
      <c r="U96" s="84"/>
      <c r="V96" s="84"/>
      <c r="Z96" s="84"/>
      <c r="AA96" s="84"/>
      <c r="AE96" s="84"/>
      <c r="AJ96" t="str">
        <f>CONCATENATE(C97," - ",C98)</f>
        <v> - </v>
      </c>
      <c r="AO96" t="str">
        <f>CONCATENATE(C97,"-",C98)</f>
        <v>-</v>
      </c>
      <c r="AQ96">
        <f>AE97-AG97</f>
        <v>0</v>
      </c>
      <c r="AR96">
        <f>AB97-AD97</f>
        <v>0</v>
      </c>
      <c r="AS96">
        <f>Y97-AA97</f>
        <v>0</v>
      </c>
      <c r="AT96">
        <f>IF(AG97=0,1,0)</f>
        <v>1</v>
      </c>
      <c r="AU96">
        <f>IF(AG97=1,1,0)</f>
        <v>0</v>
      </c>
      <c r="AV96">
        <f>IF(AG97=2,1,0)</f>
        <v>0</v>
      </c>
      <c r="AW96">
        <f>IF(AV96=1,AT96,-999)</f>
        <v>-999</v>
      </c>
      <c r="AZ96" s="84"/>
      <c r="BA96" s="84"/>
    </row>
    <row r="97" spans="3:53" ht="12.75">
      <c r="C97" s="84"/>
      <c r="D97" s="84"/>
      <c r="H97" s="84"/>
      <c r="I97" s="84"/>
      <c r="M97" s="84"/>
      <c r="Q97" s="84"/>
      <c r="R97" s="84"/>
      <c r="U97" s="84"/>
      <c r="V97" s="84"/>
      <c r="Z97" s="84"/>
      <c r="AA97" s="84"/>
      <c r="AE97" s="84"/>
      <c r="AK97">
        <f>IF(AE97&gt;AG97,1,0)</f>
        <v>0</v>
      </c>
      <c r="AL97">
        <f>IF(AE97&gt;AG97,1,0)</f>
        <v>0</v>
      </c>
      <c r="AM97">
        <f>IF(AE97&gt;AG97,1,0)</f>
        <v>0</v>
      </c>
      <c r="AN97">
        <f>1000*AE97+(AB97-AD97)*100+Y97-AA97</f>
        <v>0</v>
      </c>
      <c r="AZ97" s="84"/>
      <c r="BA97" s="84"/>
    </row>
    <row r="98" spans="2:53" ht="12.7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K98">
        <f>IF(AE97&lt;AG97,1,0)</f>
        <v>0</v>
      </c>
      <c r="AL98">
        <f>IF(AE97&lt;AG97,1,0)</f>
        <v>0</v>
      </c>
      <c r="AM98">
        <f>IF(AE97&lt;AG97,1,0)</f>
        <v>0</v>
      </c>
      <c r="AZ98" s="84"/>
      <c r="BA98" s="84"/>
    </row>
    <row r="99" spans="2:53" ht="12.7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J99" t="str">
        <f>CONCATENATE(C100," - ",C101)</f>
        <v> - </v>
      </c>
      <c r="AO99" t="str">
        <f>CONCATENATE(C100,"-",C101)</f>
        <v>-</v>
      </c>
      <c r="AQ99">
        <f>AE100-AG100</f>
        <v>0</v>
      </c>
      <c r="AR99">
        <f>AB100-AD100</f>
        <v>0</v>
      </c>
      <c r="AS99">
        <f>Y100-AA100</f>
        <v>0</v>
      </c>
      <c r="AT99">
        <f>IF(AG100=0,1,0)</f>
        <v>1</v>
      </c>
      <c r="AU99">
        <f>IF(AG100=1,1,0)</f>
        <v>0</v>
      </c>
      <c r="AV99">
        <f>IF(AG100=2,1,0)</f>
        <v>0</v>
      </c>
      <c r="AW99">
        <f>IF(AV99=1,AT99,-999)</f>
        <v>-999</v>
      </c>
      <c r="AZ99" s="84"/>
      <c r="BA99" s="84"/>
    </row>
  </sheetData>
  <sheetProtection/>
  <printOptions/>
  <pageMargins left="0.39" right="0.32" top="0.8" bottom="1" header="0.5" footer="0.5"/>
  <pageSetup orientation="portrait" paperSize="9" r:id="rId1"/>
  <rowBreaks count="1" manualBreakCount="1">
    <brk id="51" max="3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35"/>
  <sheetViews>
    <sheetView view="pageBreakPreview" zoomScaleSheetLayoutView="100" zoomScalePageLayoutView="0" workbookViewId="0" topLeftCell="A1">
      <selection activeCell="U7" sqref="U7"/>
    </sheetView>
  </sheetViews>
  <sheetFormatPr defaultColWidth="9.140625" defaultRowHeight="12.75"/>
  <cols>
    <col min="1" max="2" width="1.7109375" style="0" customWidth="1"/>
    <col min="3" max="3" width="20.7109375" style="0" customWidth="1"/>
    <col min="4" max="4" width="1.7109375" style="0" customWidth="1"/>
    <col min="5" max="6" width="2.7109375" style="0" customWidth="1"/>
    <col min="7" max="9" width="4.7109375" style="0" customWidth="1"/>
    <col min="10" max="10" width="1.7109375" style="0" customWidth="1"/>
    <col min="11" max="12" width="2.7109375" style="0" customWidth="1"/>
    <col min="13" max="16" width="4.7109375" style="0" customWidth="1"/>
  </cols>
  <sheetData>
    <row r="1" spans="2:18" ht="12.75">
      <c r="B1" s="195"/>
      <c r="C1" s="1" t="s">
        <v>157</v>
      </c>
      <c r="D1" s="1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65"/>
    </row>
    <row r="2" spans="2:18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12.75">
      <c r="B3" s="172">
        <v>1</v>
      </c>
      <c r="C3" s="194" t="s">
        <v>51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2.75">
      <c r="B4" s="193"/>
      <c r="C4" s="192"/>
      <c r="D4" s="191"/>
      <c r="R4" s="17"/>
    </row>
    <row r="5" spans="2:18" ht="12.75">
      <c r="B5" s="172"/>
      <c r="C5" s="161"/>
      <c r="D5" s="184"/>
      <c r="E5" s="183">
        <f>IF(D5="f",C3,IF(D5="a",C7,0))</f>
        <v>0</v>
      </c>
      <c r="F5" s="182"/>
      <c r="G5" s="158"/>
      <c r="H5" s="158"/>
      <c r="I5" s="158"/>
      <c r="J5" s="158"/>
      <c r="K5" s="158"/>
      <c r="L5" s="158"/>
      <c r="M5" s="158"/>
      <c r="N5" s="158"/>
      <c r="O5" s="158"/>
      <c r="P5" s="1"/>
      <c r="Q5" s="168"/>
      <c r="R5" s="17"/>
    </row>
    <row r="6" spans="2:18" ht="12.75">
      <c r="B6" s="172"/>
      <c r="C6" s="161"/>
      <c r="D6" s="179"/>
      <c r="E6" s="178"/>
      <c r="F6" s="177"/>
      <c r="G6" s="176"/>
      <c r="H6" s="175"/>
      <c r="I6" s="174"/>
      <c r="J6" s="181"/>
      <c r="K6" s="158"/>
      <c r="L6" s="158"/>
      <c r="M6" s="158"/>
      <c r="N6" s="158"/>
      <c r="O6" s="158"/>
      <c r="P6" s="1"/>
      <c r="Q6" s="168"/>
      <c r="R6" s="17"/>
    </row>
    <row r="7" spans="2:18" ht="12.75">
      <c r="B7" s="172">
        <v>2</v>
      </c>
      <c r="C7" s="171" t="s">
        <v>53</v>
      </c>
      <c r="D7" s="164"/>
      <c r="E7" s="168"/>
      <c r="F7" s="167"/>
      <c r="G7" s="166"/>
      <c r="H7" s="158"/>
      <c r="I7" s="158"/>
      <c r="J7" s="190"/>
      <c r="K7" s="170"/>
      <c r="L7" s="158"/>
      <c r="M7" s="158"/>
      <c r="N7" s="158"/>
      <c r="O7" s="158"/>
      <c r="P7" s="1"/>
      <c r="Q7" s="17"/>
      <c r="R7" s="17"/>
    </row>
    <row r="8" spans="2:18" ht="12.75">
      <c r="B8" s="172"/>
      <c r="C8" s="169"/>
      <c r="D8" s="164"/>
      <c r="E8" s="168"/>
      <c r="F8" s="167"/>
      <c r="G8" s="166"/>
      <c r="H8" s="158"/>
      <c r="I8" s="158"/>
      <c r="J8" s="189"/>
      <c r="K8" s="188"/>
      <c r="L8" s="166"/>
      <c r="M8" s="166"/>
      <c r="N8" s="92"/>
      <c r="O8" s="93"/>
      <c r="P8" s="1"/>
      <c r="Q8" s="17"/>
      <c r="R8" s="17"/>
    </row>
    <row r="9" spans="2:18" ht="12.75">
      <c r="B9" s="172"/>
      <c r="C9" s="161"/>
      <c r="D9" s="164"/>
      <c r="E9" s="168"/>
      <c r="F9" s="166"/>
      <c r="G9" s="166"/>
      <c r="H9" s="158"/>
      <c r="I9" s="158"/>
      <c r="J9" s="184"/>
      <c r="K9" s="183">
        <f>IF(J9="f",E5,IF(J9="a",E13,0))</f>
        <v>0</v>
      </c>
      <c r="L9" s="182"/>
      <c r="M9" s="158"/>
      <c r="N9" s="158"/>
      <c r="O9" s="182"/>
      <c r="P9" s="1"/>
      <c r="Q9" s="17"/>
      <c r="R9" s="17"/>
    </row>
    <row r="10" spans="2:18" ht="12.75">
      <c r="B10" s="172"/>
      <c r="C10" s="161"/>
      <c r="D10" s="164"/>
      <c r="E10" s="168"/>
      <c r="F10" s="158"/>
      <c r="G10" s="158"/>
      <c r="H10" s="158"/>
      <c r="I10" s="158"/>
      <c r="J10" s="187"/>
      <c r="K10" s="178"/>
      <c r="L10" s="177"/>
      <c r="M10" s="176"/>
      <c r="N10" s="175"/>
      <c r="O10" s="174"/>
      <c r="P10" s="17"/>
      <c r="Q10" s="17"/>
      <c r="R10" s="180"/>
    </row>
    <row r="11" spans="2:18" ht="12.75">
      <c r="B11" s="172">
        <v>3</v>
      </c>
      <c r="C11" s="186" t="s">
        <v>54</v>
      </c>
      <c r="D11" s="163"/>
      <c r="E11" s="170"/>
      <c r="F11" s="158"/>
      <c r="G11" s="158"/>
      <c r="H11" s="158"/>
      <c r="I11" s="158"/>
      <c r="J11" s="181"/>
      <c r="K11" s="168"/>
      <c r="L11" s="167"/>
      <c r="M11" s="170"/>
      <c r="N11" s="158"/>
      <c r="O11" s="158"/>
      <c r="P11" s="17"/>
      <c r="Q11" s="17"/>
      <c r="R11" s="180"/>
    </row>
    <row r="12" spans="2:18" ht="12.75">
      <c r="B12" s="172"/>
      <c r="C12" s="169"/>
      <c r="D12" s="185"/>
      <c r="E12" s="170"/>
      <c r="F12" s="158"/>
      <c r="G12" s="158"/>
      <c r="H12" s="158"/>
      <c r="I12" s="158"/>
      <c r="J12" s="181"/>
      <c r="K12" s="168"/>
      <c r="L12" s="167"/>
      <c r="M12" s="170"/>
      <c r="N12" s="158"/>
      <c r="O12" s="158"/>
      <c r="P12" s="17"/>
      <c r="Q12" s="17"/>
      <c r="R12" s="180"/>
    </row>
    <row r="13" spans="2:18" ht="12.75">
      <c r="B13" s="172"/>
      <c r="C13" s="161"/>
      <c r="D13" s="184"/>
      <c r="E13" s="183">
        <f>IF(D13="f",C11,IF(D13="a",C15,0))</f>
        <v>0</v>
      </c>
      <c r="F13" s="182"/>
      <c r="G13" s="158"/>
      <c r="H13" s="158"/>
      <c r="I13" s="158"/>
      <c r="J13" s="181"/>
      <c r="K13" s="158"/>
      <c r="L13" s="158"/>
      <c r="M13" s="158"/>
      <c r="N13" s="158"/>
      <c r="O13" s="158"/>
      <c r="P13" s="17"/>
      <c r="Q13" s="17"/>
      <c r="R13" s="180"/>
    </row>
    <row r="14" spans="2:18" ht="12.75">
      <c r="B14" s="172"/>
      <c r="C14" s="161"/>
      <c r="D14" s="179"/>
      <c r="E14" s="178"/>
      <c r="F14" s="177"/>
      <c r="G14" s="176"/>
      <c r="H14" s="175"/>
      <c r="I14" s="174"/>
      <c r="J14" s="158"/>
      <c r="K14" s="158"/>
      <c r="L14" s="158"/>
      <c r="M14" s="158"/>
      <c r="N14" s="158"/>
      <c r="O14" s="158"/>
      <c r="P14" s="17"/>
      <c r="Q14" s="17"/>
      <c r="R14" s="173"/>
    </row>
    <row r="15" spans="2:18" ht="12.75">
      <c r="B15" s="172">
        <v>4</v>
      </c>
      <c r="C15" s="171" t="s">
        <v>55</v>
      </c>
      <c r="D15" s="164"/>
      <c r="E15" s="168"/>
      <c r="F15" s="167"/>
      <c r="G15" s="166"/>
      <c r="H15" s="158"/>
      <c r="I15" s="158"/>
      <c r="J15" s="92"/>
      <c r="K15" s="170"/>
      <c r="L15" s="158"/>
      <c r="M15" s="158"/>
      <c r="N15" s="158"/>
      <c r="O15" s="158"/>
      <c r="P15" s="17"/>
      <c r="Q15" s="17"/>
      <c r="R15" s="165"/>
    </row>
    <row r="16" spans="2:18" ht="12.75">
      <c r="B16" s="158"/>
      <c r="C16" s="169"/>
      <c r="D16" s="164"/>
      <c r="E16" s="168"/>
      <c r="F16" s="167"/>
      <c r="G16" s="166"/>
      <c r="H16" s="158"/>
      <c r="I16" s="158"/>
      <c r="J16" s="158"/>
      <c r="K16" s="158"/>
      <c r="L16" s="158"/>
      <c r="M16" s="158"/>
      <c r="N16" s="158"/>
      <c r="O16" s="158"/>
      <c r="P16" s="1"/>
      <c r="Q16" s="17"/>
      <c r="R16" s="165"/>
    </row>
    <row r="17" spans="2:18" ht="12.75">
      <c r="B17" s="162"/>
      <c r="C17" s="164"/>
      <c r="D17" s="164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7"/>
      <c r="Q17" s="17"/>
      <c r="R17" s="84"/>
    </row>
    <row r="18" spans="2:18" ht="12.75">
      <c r="B18" s="162"/>
      <c r="C18" s="164"/>
      <c r="D18" s="164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7"/>
      <c r="Q18" s="17"/>
      <c r="R18" s="84"/>
    </row>
    <row r="19" spans="2:18" ht="12.75">
      <c r="B19" s="162"/>
      <c r="C19" s="164"/>
      <c r="D19" s="164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7"/>
      <c r="Q19" s="17"/>
      <c r="R19" s="84"/>
    </row>
    <row r="20" spans="2:18" ht="12.75">
      <c r="B20" s="162"/>
      <c r="C20" s="164"/>
      <c r="D20" s="164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7"/>
      <c r="Q20" s="17"/>
      <c r="R20" s="84"/>
    </row>
    <row r="21" spans="2:18" ht="12.75">
      <c r="B21" s="162"/>
      <c r="C21" s="164"/>
      <c r="D21" s="164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7"/>
      <c r="Q21" s="17"/>
      <c r="R21" s="84"/>
    </row>
    <row r="22" spans="2:18" ht="12.75">
      <c r="B22" s="162"/>
      <c r="C22" s="163"/>
      <c r="D22" s="163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7"/>
      <c r="Q22" s="17"/>
      <c r="R22" s="84"/>
    </row>
    <row r="23" spans="2:18" ht="12.75">
      <c r="B23" s="162"/>
      <c r="C23" s="164"/>
      <c r="D23" s="16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7"/>
      <c r="Q23" s="17"/>
      <c r="R23" s="84"/>
    </row>
    <row r="24" spans="2:18" ht="12.75">
      <c r="B24" s="162"/>
      <c r="C24" s="1"/>
      <c r="D24" s="163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7"/>
      <c r="Q24" s="17"/>
      <c r="R24" s="84"/>
    </row>
    <row r="25" spans="2:18" ht="15">
      <c r="B25" s="162"/>
      <c r="C25" s="157"/>
      <c r="D25" s="161"/>
      <c r="E25" s="1"/>
      <c r="F25" s="93"/>
      <c r="G25" s="92"/>
      <c r="H25" s="155" t="s">
        <v>81</v>
      </c>
      <c r="I25" s="160">
        <f>$K$9</f>
        <v>0</v>
      </c>
      <c r="J25" s="92"/>
      <c r="K25" s="93"/>
      <c r="L25" s="156"/>
      <c r="M25" s="155"/>
      <c r="N25" s="155"/>
      <c r="O25" s="155"/>
      <c r="P25" s="17"/>
      <c r="Q25" s="17"/>
      <c r="R25" s="84"/>
    </row>
    <row r="26" spans="2:18" ht="15">
      <c r="B26" s="84"/>
      <c r="C26" s="1"/>
      <c r="D26" s="93"/>
      <c r="E26" s="157"/>
      <c r="F26" s="157"/>
      <c r="G26" s="158"/>
      <c r="H26" s="155"/>
      <c r="I26" s="1"/>
      <c r="J26" s="17"/>
      <c r="K26" s="17"/>
      <c r="L26" s="17"/>
      <c r="M26" s="155"/>
      <c r="N26" s="155"/>
      <c r="O26" s="155"/>
      <c r="P26" s="86"/>
      <c r="Q26" s="86"/>
      <c r="R26" s="155"/>
    </row>
    <row r="27" spans="2:18" ht="15">
      <c r="B27" s="84"/>
      <c r="C27" s="157"/>
      <c r="D27" s="157"/>
      <c r="E27" s="1"/>
      <c r="F27" s="1"/>
      <c r="G27" s="158"/>
      <c r="H27" s="155" t="s">
        <v>49</v>
      </c>
      <c r="I27" s="159">
        <f>IF($K$9=$E$5,$E$13,$E$5)</f>
        <v>0</v>
      </c>
      <c r="J27" s="17"/>
      <c r="K27" s="17"/>
      <c r="L27" s="17"/>
      <c r="M27" s="155"/>
      <c r="N27" s="155"/>
      <c r="O27" s="155"/>
      <c r="P27" s="86"/>
      <c r="Q27" s="86"/>
      <c r="R27" s="86"/>
    </row>
    <row r="28" spans="2:18" ht="15">
      <c r="B28" s="84"/>
      <c r="C28" s="1"/>
      <c r="D28" s="1"/>
      <c r="E28" s="157"/>
      <c r="F28" s="157"/>
      <c r="G28" s="158"/>
      <c r="H28" s="155"/>
      <c r="I28" s="1"/>
      <c r="J28" s="17"/>
      <c r="K28" s="17"/>
      <c r="L28" s="17"/>
      <c r="M28" s="155"/>
      <c r="N28" s="155"/>
      <c r="O28" s="155"/>
      <c r="P28" s="86"/>
      <c r="Q28" s="86"/>
      <c r="R28" s="155"/>
    </row>
    <row r="29" spans="2:18" ht="15">
      <c r="B29" s="84"/>
      <c r="C29" s="157"/>
      <c r="D29" s="157"/>
      <c r="E29" s="17"/>
      <c r="F29" s="17"/>
      <c r="G29" s="17"/>
      <c r="H29" s="155" t="s">
        <v>48</v>
      </c>
      <c r="I29" s="156" t="str">
        <f>IF($E$5=$C$3,$C$7,$C$3)</f>
        <v>A1</v>
      </c>
      <c r="J29" s="17"/>
      <c r="K29" s="17"/>
      <c r="L29" s="17"/>
      <c r="M29" s="155"/>
      <c r="N29" s="155"/>
      <c r="O29" s="155"/>
      <c r="P29" s="86"/>
      <c r="Q29" s="86"/>
      <c r="R29" s="86"/>
    </row>
    <row r="30" spans="2:18" ht="15">
      <c r="B30" s="8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86"/>
      <c r="Q30" s="86"/>
      <c r="R30" s="155"/>
    </row>
    <row r="31" spans="2:18" ht="15">
      <c r="B31" s="84"/>
      <c r="C31" s="17"/>
      <c r="D31" s="17"/>
      <c r="E31" s="17"/>
      <c r="F31" s="17"/>
      <c r="G31" s="17"/>
      <c r="H31" s="155" t="s">
        <v>48</v>
      </c>
      <c r="I31" s="156" t="str">
        <f>IF($E$13=$C$11,$C$15,$C$11)</f>
        <v>C1</v>
      </c>
      <c r="J31" s="17"/>
      <c r="K31" s="17"/>
      <c r="L31" s="17"/>
      <c r="M31" s="155"/>
      <c r="N31" s="155"/>
      <c r="O31" s="17"/>
      <c r="P31" s="17"/>
      <c r="Q31" s="17"/>
      <c r="R31" s="84"/>
    </row>
    <row r="32" spans="2:18" ht="15">
      <c r="B32" s="8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55"/>
    </row>
    <row r="33" spans="2:18" ht="12.75">
      <c r="B33" s="8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4"/>
    </row>
    <row r="34" spans="2:18" ht="12.75">
      <c r="B34" s="84"/>
      <c r="C34" s="17"/>
      <c r="D34" s="89"/>
      <c r="E34" s="89"/>
      <c r="F34" s="89"/>
      <c r="G34" s="89"/>
      <c r="H34" s="89"/>
      <c r="I34" s="1"/>
      <c r="J34" s="1"/>
      <c r="K34" s="1"/>
      <c r="L34" s="1"/>
      <c r="M34" s="88"/>
      <c r="N34" s="89"/>
      <c r="O34" s="89"/>
      <c r="P34" s="89"/>
      <c r="Q34" s="89"/>
      <c r="R34" s="84"/>
    </row>
    <row r="35" spans="2:18" ht="15">
      <c r="B35" s="84"/>
      <c r="C35" s="17"/>
      <c r="D35" s="1"/>
      <c r="E35" s="86" t="s">
        <v>47</v>
      </c>
      <c r="F35" s="86"/>
      <c r="G35" s="86"/>
      <c r="H35" s="86"/>
      <c r="I35" s="86"/>
      <c r="J35" s="86"/>
      <c r="K35" s="86"/>
      <c r="L35" s="86"/>
      <c r="M35" s="87"/>
      <c r="N35" s="86" t="s">
        <v>80</v>
      </c>
      <c r="O35" s="86"/>
      <c r="P35" s="17"/>
      <c r="Q35" s="17"/>
      <c r="R35" s="1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Derecskei Zsolt</dc:creator>
  <cp:keywords/>
  <dc:description/>
  <cp:lastModifiedBy>Joó Melinda</cp:lastModifiedBy>
  <cp:lastPrinted>2010-01-31T14:54:50Z</cp:lastPrinted>
  <dcterms:created xsi:type="dcterms:W3CDTF">2010-01-31T14:39:23Z</dcterms:created>
  <dcterms:modified xsi:type="dcterms:W3CDTF">2023-03-17T15:44:30Z</dcterms:modified>
  <cp:category/>
  <cp:version/>
  <cp:contentType/>
  <cp:contentStatus/>
</cp:coreProperties>
</file>